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 กพ.65\Planfin\ปี 66\"/>
    </mc:Choice>
  </mc:AlternateContent>
  <xr:revisionPtr revIDLastSave="0" documentId="13_ncr:1_{E2A7254E-A63A-4105-A8AF-87D11F98E1FA}" xr6:coauthVersionLast="47" xr6:coauthVersionMax="47" xr10:uidLastSave="{00000000-0000-0000-0000-000000000000}"/>
  <bookViews>
    <workbookView xWindow="-108" yWindow="-108" windowWidth="23256" windowHeight="12456" xr2:uid="{BFCADBA5-52C5-4364-9C8D-0536181ACFC8}"/>
  </bookViews>
  <sheets>
    <sheet name="Result_Risk7" sheetId="4" r:id="rId1"/>
    <sheet name="รายละเอียด" sheetId="1" r:id="rId2"/>
    <sheet name="Cost" sheetId="2" r:id="rId3"/>
    <sheet name="คชจ. กย.65" sheetId="6" r:id="rId4"/>
  </sheets>
  <externalReferences>
    <externalReference r:id="rId5"/>
  </externalReferences>
  <definedNames>
    <definedName name="_xlnm._FilterDatabase" localSheetId="2" hidden="1">Cost!$A$4:$E$92</definedName>
    <definedName name="_xlnm._FilterDatabase" localSheetId="0" hidden="1">Result_Risk7!$A$2:$R$902</definedName>
    <definedName name="_xlnm._FilterDatabase" localSheetId="1" hidden="1">รายละเอียด!$A$5:$O$909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98" i="1" l="1"/>
  <c r="M498" i="1" s="1"/>
  <c r="N498" i="1" s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5" i="2"/>
  <c r="O498" i="1" l="1"/>
  <c r="CL282" i="6"/>
  <c r="CK282" i="6"/>
  <c r="CJ282" i="6"/>
  <c r="CI282" i="6"/>
  <c r="CH282" i="6"/>
  <c r="CG282" i="6"/>
  <c r="CF282" i="6"/>
  <c r="CE282" i="6"/>
  <c r="CD282" i="6"/>
  <c r="CC282" i="6"/>
  <c r="CB282" i="6"/>
  <c r="CA282" i="6"/>
  <c r="BZ282" i="6"/>
  <c r="BY282" i="6"/>
  <c r="BX282" i="6"/>
  <c r="BW282" i="6"/>
  <c r="BV282" i="6"/>
  <c r="BU282" i="6"/>
  <c r="BT282" i="6"/>
  <c r="BS282" i="6"/>
  <c r="BR282" i="6"/>
  <c r="BQ282" i="6"/>
  <c r="BP282" i="6"/>
  <c r="BO282" i="6"/>
  <c r="BN282" i="6"/>
  <c r="BM282" i="6"/>
  <c r="BL282" i="6"/>
  <c r="BK282" i="6"/>
  <c r="BJ282" i="6"/>
  <c r="BI282" i="6"/>
  <c r="BH282" i="6"/>
  <c r="BG282" i="6"/>
  <c r="BF282" i="6"/>
  <c r="BE282" i="6"/>
  <c r="BD282" i="6"/>
  <c r="BC282" i="6"/>
  <c r="BB282" i="6"/>
  <c r="BA282" i="6"/>
  <c r="AZ282" i="6"/>
  <c r="AY282" i="6"/>
  <c r="AX282" i="6"/>
  <c r="AW282" i="6"/>
  <c r="AV282" i="6"/>
  <c r="AU282" i="6"/>
  <c r="AT282" i="6"/>
  <c r="AS282" i="6"/>
  <c r="AR282" i="6"/>
  <c r="AQ282" i="6"/>
  <c r="AP282" i="6"/>
  <c r="AO282" i="6"/>
  <c r="AN282" i="6"/>
  <c r="AM282" i="6"/>
  <c r="AL282" i="6"/>
  <c r="AK282" i="6"/>
  <c r="AJ282" i="6"/>
  <c r="AI282" i="6"/>
  <c r="AH282" i="6"/>
  <c r="AG282" i="6"/>
  <c r="AF282" i="6"/>
  <c r="AE282" i="6"/>
  <c r="AD282" i="6"/>
  <c r="AC282" i="6"/>
  <c r="AB282" i="6"/>
  <c r="AA282" i="6"/>
  <c r="Z282" i="6"/>
  <c r="Y282" i="6"/>
  <c r="X282" i="6"/>
  <c r="W282" i="6"/>
  <c r="V282" i="6"/>
  <c r="U282" i="6"/>
  <c r="T282" i="6"/>
  <c r="S282" i="6"/>
  <c r="R282" i="6"/>
  <c r="Q282" i="6"/>
  <c r="P282" i="6"/>
  <c r="O282" i="6"/>
  <c r="N282" i="6"/>
  <c r="M282" i="6"/>
  <c r="L282" i="6"/>
  <c r="K282" i="6"/>
  <c r="J282" i="6"/>
  <c r="I282" i="6"/>
  <c r="H282" i="6"/>
  <c r="G282" i="6"/>
  <c r="F282" i="6"/>
  <c r="E282" i="6"/>
  <c r="D282" i="6"/>
  <c r="C282" i="6"/>
  <c r="CL281" i="6"/>
  <c r="CL283" i="6" s="1"/>
  <c r="CK281" i="6"/>
  <c r="CK283" i="6" s="1"/>
  <c r="CJ281" i="6"/>
  <c r="CJ283" i="6" s="1"/>
  <c r="CI281" i="6"/>
  <c r="CI283" i="6" s="1"/>
  <c r="CH281" i="6"/>
  <c r="CH283" i="6" s="1"/>
  <c r="CG281" i="6"/>
  <c r="CG283" i="6" s="1"/>
  <c r="CF281" i="6"/>
  <c r="CF283" i="6" s="1"/>
  <c r="CE281" i="6"/>
  <c r="CE283" i="6" s="1"/>
  <c r="CD281" i="6"/>
  <c r="CD283" i="6" s="1"/>
  <c r="CC281" i="6"/>
  <c r="CC283" i="6" s="1"/>
  <c r="CB281" i="6"/>
  <c r="CB283" i="6" s="1"/>
  <c r="CA281" i="6"/>
  <c r="CA283" i="6" s="1"/>
  <c r="BZ281" i="6"/>
  <c r="BZ283" i="6" s="1"/>
  <c r="BY281" i="6"/>
  <c r="BY283" i="6" s="1"/>
  <c r="BX281" i="6"/>
  <c r="BX283" i="6" s="1"/>
  <c r="BW281" i="6"/>
  <c r="BW283" i="6" s="1"/>
  <c r="BV281" i="6"/>
  <c r="BV283" i="6" s="1"/>
  <c r="BU281" i="6"/>
  <c r="BU283" i="6" s="1"/>
  <c r="BT281" i="6"/>
  <c r="BT283" i="6" s="1"/>
  <c r="BS281" i="6"/>
  <c r="BS283" i="6" s="1"/>
  <c r="BR281" i="6"/>
  <c r="BR283" i="6" s="1"/>
  <c r="BQ281" i="6"/>
  <c r="BQ283" i="6" s="1"/>
  <c r="BP281" i="6"/>
  <c r="BP283" i="6" s="1"/>
  <c r="BO281" i="6"/>
  <c r="BO283" i="6" s="1"/>
  <c r="BN281" i="6"/>
  <c r="BN283" i="6" s="1"/>
  <c r="BM281" i="6"/>
  <c r="BM283" i="6" s="1"/>
  <c r="BL281" i="6"/>
  <c r="BL283" i="6" s="1"/>
  <c r="BK281" i="6"/>
  <c r="BK283" i="6" s="1"/>
  <c r="BJ281" i="6"/>
  <c r="BJ283" i="6" s="1"/>
  <c r="BI281" i="6"/>
  <c r="BI283" i="6" s="1"/>
  <c r="BH281" i="6"/>
  <c r="BH283" i="6" s="1"/>
  <c r="BG281" i="6"/>
  <c r="BG283" i="6" s="1"/>
  <c r="BF281" i="6"/>
  <c r="BF283" i="6" s="1"/>
  <c r="BE281" i="6"/>
  <c r="BE283" i="6" s="1"/>
  <c r="BD281" i="6"/>
  <c r="BD283" i="6" s="1"/>
  <c r="BC281" i="6"/>
  <c r="BC283" i="6" s="1"/>
  <c r="BB281" i="6"/>
  <c r="BB283" i="6" s="1"/>
  <c r="BA281" i="6"/>
  <c r="BA283" i="6" s="1"/>
  <c r="AZ281" i="6"/>
  <c r="AZ283" i="6" s="1"/>
  <c r="AY281" i="6"/>
  <c r="AY283" i="6" s="1"/>
  <c r="AX281" i="6"/>
  <c r="AX283" i="6" s="1"/>
  <c r="AW281" i="6"/>
  <c r="AW283" i="6" s="1"/>
  <c r="AV281" i="6"/>
  <c r="AV283" i="6" s="1"/>
  <c r="AU281" i="6"/>
  <c r="AU283" i="6" s="1"/>
  <c r="AT281" i="6"/>
  <c r="AT283" i="6" s="1"/>
  <c r="AS281" i="6"/>
  <c r="AS283" i="6" s="1"/>
  <c r="AR281" i="6"/>
  <c r="AR283" i="6" s="1"/>
  <c r="AQ281" i="6"/>
  <c r="AQ283" i="6" s="1"/>
  <c r="AP281" i="6"/>
  <c r="AP283" i="6" s="1"/>
  <c r="AO281" i="6"/>
  <c r="AO283" i="6" s="1"/>
  <c r="AN281" i="6"/>
  <c r="AN283" i="6" s="1"/>
  <c r="AM281" i="6"/>
  <c r="AM283" i="6" s="1"/>
  <c r="AL281" i="6"/>
  <c r="AL283" i="6" s="1"/>
  <c r="AK281" i="6"/>
  <c r="AK283" i="6" s="1"/>
  <c r="AJ281" i="6"/>
  <c r="AJ283" i="6" s="1"/>
  <c r="AI281" i="6"/>
  <c r="AI283" i="6" s="1"/>
  <c r="AH281" i="6"/>
  <c r="AH283" i="6" s="1"/>
  <c r="AG281" i="6"/>
  <c r="AG283" i="6" s="1"/>
  <c r="AF281" i="6"/>
  <c r="AF283" i="6" s="1"/>
  <c r="AE281" i="6"/>
  <c r="AE283" i="6" s="1"/>
  <c r="AD281" i="6"/>
  <c r="AD283" i="6" s="1"/>
  <c r="AC281" i="6"/>
  <c r="AC283" i="6" s="1"/>
  <c r="AB281" i="6"/>
  <c r="AB283" i="6" s="1"/>
  <c r="AA281" i="6"/>
  <c r="AA283" i="6" s="1"/>
  <c r="Z281" i="6"/>
  <c r="Z283" i="6" s="1"/>
  <c r="Y281" i="6"/>
  <c r="Y283" i="6" s="1"/>
  <c r="X281" i="6"/>
  <c r="X283" i="6" s="1"/>
  <c r="W281" i="6"/>
  <c r="W283" i="6" s="1"/>
  <c r="V281" i="6"/>
  <c r="V283" i="6" s="1"/>
  <c r="U281" i="6"/>
  <c r="U283" i="6" s="1"/>
  <c r="T281" i="6"/>
  <c r="T283" i="6" s="1"/>
  <c r="S281" i="6"/>
  <c r="S283" i="6" s="1"/>
  <c r="R281" i="6"/>
  <c r="R283" i="6" s="1"/>
  <c r="Q281" i="6"/>
  <c r="Q283" i="6" s="1"/>
  <c r="P281" i="6"/>
  <c r="P283" i="6" s="1"/>
  <c r="O281" i="6"/>
  <c r="O283" i="6" s="1"/>
  <c r="N281" i="6"/>
  <c r="N283" i="6" s="1"/>
  <c r="M281" i="6"/>
  <c r="M283" i="6" s="1"/>
  <c r="L281" i="6"/>
  <c r="L283" i="6" s="1"/>
  <c r="K281" i="6"/>
  <c r="K283" i="6" s="1"/>
  <c r="J281" i="6"/>
  <c r="J283" i="6" s="1"/>
  <c r="I281" i="6"/>
  <c r="I283" i="6" s="1"/>
  <c r="H281" i="6"/>
  <c r="H283" i="6" s="1"/>
  <c r="G281" i="6"/>
  <c r="G283" i="6" s="1"/>
  <c r="F281" i="6"/>
  <c r="F283" i="6" s="1"/>
  <c r="E281" i="6"/>
  <c r="E283" i="6" s="1"/>
  <c r="D281" i="6"/>
  <c r="D283" i="6" s="1"/>
  <c r="C281" i="6"/>
  <c r="C283" i="6" s="1"/>
  <c r="CP279" i="6"/>
  <c r="CO279" i="6"/>
  <c r="CP278" i="6"/>
  <c r="CO278" i="6"/>
  <c r="CP277" i="6"/>
  <c r="CO277" i="6"/>
  <c r="CP276" i="6"/>
  <c r="CO276" i="6"/>
  <c r="CP275" i="6"/>
  <c r="CO275" i="6"/>
  <c r="CP274" i="6"/>
  <c r="CO274" i="6"/>
  <c r="CP273" i="6"/>
  <c r="CO273" i="6"/>
  <c r="CP272" i="6"/>
  <c r="CO272" i="6"/>
  <c r="CP271" i="6"/>
  <c r="CO271" i="6"/>
  <c r="CP270" i="6"/>
  <c r="CO270" i="6"/>
  <c r="CP269" i="6"/>
  <c r="CO269" i="6"/>
  <c r="CP268" i="6"/>
  <c r="CO268" i="6"/>
  <c r="CP267" i="6"/>
  <c r="CO267" i="6"/>
  <c r="CP266" i="6"/>
  <c r="CO266" i="6"/>
  <c r="CP265" i="6"/>
  <c r="CO265" i="6"/>
  <c r="CP264" i="6"/>
  <c r="CO264" i="6"/>
  <c r="CP263" i="6"/>
  <c r="CO263" i="6"/>
  <c r="CP262" i="6"/>
  <c r="CO262" i="6"/>
  <c r="CP261" i="6"/>
  <c r="CO261" i="6"/>
  <c r="CP260" i="6"/>
  <c r="CO260" i="6"/>
  <c r="CP259" i="6"/>
  <c r="CO259" i="6"/>
  <c r="CP258" i="6"/>
  <c r="CO258" i="6"/>
  <c r="CP257" i="6"/>
  <c r="CO257" i="6"/>
  <c r="CP256" i="6"/>
  <c r="CO256" i="6"/>
  <c r="CP255" i="6"/>
  <c r="CO255" i="6"/>
  <c r="CP254" i="6"/>
  <c r="CO254" i="6"/>
  <c r="CP253" i="6"/>
  <c r="CO253" i="6"/>
  <c r="CP252" i="6"/>
  <c r="CO252" i="6"/>
  <c r="CP251" i="6"/>
  <c r="CO251" i="6"/>
  <c r="CP250" i="6"/>
  <c r="CO250" i="6"/>
  <c r="CP249" i="6"/>
  <c r="CO249" i="6"/>
  <c r="CP248" i="6"/>
  <c r="CO248" i="6"/>
  <c r="CP247" i="6"/>
  <c r="CO247" i="6"/>
  <c r="CP246" i="6"/>
  <c r="CO246" i="6"/>
  <c r="CP245" i="6"/>
  <c r="CO245" i="6"/>
  <c r="CP244" i="6"/>
  <c r="CO244" i="6"/>
  <c r="CP243" i="6"/>
  <c r="CO243" i="6"/>
  <c r="CP242" i="6"/>
  <c r="CO242" i="6"/>
  <c r="CP241" i="6"/>
  <c r="CO241" i="6"/>
  <c r="CP240" i="6"/>
  <c r="CO240" i="6"/>
  <c r="CP239" i="6"/>
  <c r="CO239" i="6"/>
  <c r="CP238" i="6"/>
  <c r="CO238" i="6"/>
  <c r="CP237" i="6"/>
  <c r="CO237" i="6"/>
  <c r="CP236" i="6"/>
  <c r="CO236" i="6"/>
  <c r="CP235" i="6"/>
  <c r="CO235" i="6"/>
  <c r="CP234" i="6"/>
  <c r="CO234" i="6"/>
  <c r="CP233" i="6"/>
  <c r="CO233" i="6"/>
  <c r="CP232" i="6"/>
  <c r="CO232" i="6"/>
  <c r="CP231" i="6"/>
  <c r="CO231" i="6"/>
  <c r="CP230" i="6"/>
  <c r="CO230" i="6"/>
  <c r="CP229" i="6"/>
  <c r="CO229" i="6"/>
  <c r="CP228" i="6"/>
  <c r="CO228" i="6"/>
  <c r="CP227" i="6"/>
  <c r="CO227" i="6"/>
  <c r="CP226" i="6"/>
  <c r="CO226" i="6"/>
  <c r="CP225" i="6"/>
  <c r="CO225" i="6"/>
  <c r="CP224" i="6"/>
  <c r="CO224" i="6"/>
  <c r="CP223" i="6"/>
  <c r="CO223" i="6"/>
  <c r="CP222" i="6"/>
  <c r="CO222" i="6"/>
  <c r="CP221" i="6"/>
  <c r="CO221" i="6"/>
  <c r="CP220" i="6"/>
  <c r="CO220" i="6"/>
  <c r="CP219" i="6"/>
  <c r="CO219" i="6"/>
  <c r="CP218" i="6"/>
  <c r="CO218" i="6"/>
  <c r="CP217" i="6"/>
  <c r="CO217" i="6"/>
  <c r="CP216" i="6"/>
  <c r="CO216" i="6"/>
  <c r="CP215" i="6"/>
  <c r="CO215" i="6"/>
  <c r="CP214" i="6"/>
  <c r="CO214" i="6"/>
  <c r="CP213" i="6"/>
  <c r="CO213" i="6"/>
  <c r="CP212" i="6"/>
  <c r="CO212" i="6"/>
  <c r="CP211" i="6"/>
  <c r="CO211" i="6"/>
  <c r="CP210" i="6"/>
  <c r="CO210" i="6"/>
  <c r="CP209" i="6"/>
  <c r="CO209" i="6"/>
  <c r="CP208" i="6"/>
  <c r="CO208" i="6"/>
  <c r="CP207" i="6"/>
  <c r="CO207" i="6"/>
  <c r="CP206" i="6"/>
  <c r="CO206" i="6"/>
  <c r="CP205" i="6"/>
  <c r="CO205" i="6"/>
  <c r="CP204" i="6"/>
  <c r="CO204" i="6"/>
  <c r="CP203" i="6"/>
  <c r="CO203" i="6"/>
  <c r="CP202" i="6"/>
  <c r="CO202" i="6"/>
  <c r="CP201" i="6"/>
  <c r="CO201" i="6"/>
  <c r="CP200" i="6"/>
  <c r="CO200" i="6"/>
  <c r="CP199" i="6"/>
  <c r="CO199" i="6"/>
  <c r="CP198" i="6"/>
  <c r="CO198" i="6"/>
  <c r="CP197" i="6"/>
  <c r="CO197" i="6"/>
  <c r="CP196" i="6"/>
  <c r="CO196" i="6"/>
  <c r="CP195" i="6"/>
  <c r="CO195" i="6"/>
  <c r="CP194" i="6"/>
  <c r="CO194" i="6"/>
  <c r="CP193" i="6"/>
  <c r="CO193" i="6"/>
  <c r="CP192" i="6"/>
  <c r="CO192" i="6"/>
  <c r="CP191" i="6"/>
  <c r="CO191" i="6"/>
  <c r="CP190" i="6"/>
  <c r="CO190" i="6"/>
  <c r="CP189" i="6"/>
  <c r="CO189" i="6"/>
  <c r="CP188" i="6"/>
  <c r="CO188" i="6"/>
  <c r="CP187" i="6"/>
  <c r="CO187" i="6"/>
  <c r="CP186" i="6"/>
  <c r="CO186" i="6"/>
  <c r="CP185" i="6"/>
  <c r="CO185" i="6"/>
  <c r="CP184" i="6"/>
  <c r="CO184" i="6"/>
  <c r="CP183" i="6"/>
  <c r="CO183" i="6"/>
  <c r="CP182" i="6"/>
  <c r="CO182" i="6"/>
  <c r="CP181" i="6"/>
  <c r="CO181" i="6"/>
  <c r="CP180" i="6"/>
  <c r="CO180" i="6"/>
  <c r="CP179" i="6"/>
  <c r="CO179" i="6"/>
  <c r="CP178" i="6"/>
  <c r="CO178" i="6"/>
  <c r="CP177" i="6"/>
  <c r="CO177" i="6"/>
  <c r="CP176" i="6"/>
  <c r="CO176" i="6"/>
  <c r="CP175" i="6"/>
  <c r="CO175" i="6"/>
  <c r="CP174" i="6"/>
  <c r="CO174" i="6"/>
  <c r="CP173" i="6"/>
  <c r="CO173" i="6"/>
  <c r="CP172" i="6"/>
  <c r="CO172" i="6"/>
  <c r="CP171" i="6"/>
  <c r="CO171" i="6"/>
  <c r="CP170" i="6"/>
  <c r="CO170" i="6"/>
  <c r="CP169" i="6"/>
  <c r="CO169" i="6"/>
  <c r="CP168" i="6"/>
  <c r="CO168" i="6"/>
  <c r="CP167" i="6"/>
  <c r="CO167" i="6"/>
  <c r="CP166" i="6"/>
  <c r="CO166" i="6"/>
  <c r="CP165" i="6"/>
  <c r="CO165" i="6"/>
  <c r="CP164" i="6"/>
  <c r="CO164" i="6"/>
  <c r="CP163" i="6"/>
  <c r="CO163" i="6"/>
  <c r="CP162" i="6"/>
  <c r="CO162" i="6"/>
  <c r="CP161" i="6"/>
  <c r="CO161" i="6"/>
  <c r="CP160" i="6"/>
  <c r="CO160" i="6"/>
  <c r="CP159" i="6"/>
  <c r="CO159" i="6"/>
  <c r="CP158" i="6"/>
  <c r="CO158" i="6"/>
  <c r="CP157" i="6"/>
  <c r="CO157" i="6"/>
  <c r="CP156" i="6"/>
  <c r="CO156" i="6"/>
  <c r="CP155" i="6"/>
  <c r="CO155" i="6"/>
  <c r="CP154" i="6"/>
  <c r="CO154" i="6"/>
  <c r="CP153" i="6"/>
  <c r="CO153" i="6"/>
  <c r="CP152" i="6"/>
  <c r="CO152" i="6"/>
  <c r="CP151" i="6"/>
  <c r="CO151" i="6"/>
  <c r="CP150" i="6"/>
  <c r="CO150" i="6"/>
  <c r="CP149" i="6"/>
  <c r="CO149" i="6"/>
  <c r="CP148" i="6"/>
  <c r="CO148" i="6"/>
  <c r="CP147" i="6"/>
  <c r="CO147" i="6"/>
  <c r="CP146" i="6"/>
  <c r="CO146" i="6"/>
  <c r="CP145" i="6"/>
  <c r="CO145" i="6"/>
  <c r="CP144" i="6"/>
  <c r="CO144" i="6"/>
  <c r="CP143" i="6"/>
  <c r="CO143" i="6"/>
  <c r="CP142" i="6"/>
  <c r="CO142" i="6"/>
  <c r="CP141" i="6"/>
  <c r="CO141" i="6"/>
  <c r="CP140" i="6"/>
  <c r="CO140" i="6"/>
  <c r="CP139" i="6"/>
  <c r="CO139" i="6"/>
  <c r="CP138" i="6"/>
  <c r="CO138" i="6"/>
  <c r="CP137" i="6"/>
  <c r="CO137" i="6"/>
  <c r="CP136" i="6"/>
  <c r="CO136" i="6"/>
  <c r="CP135" i="6"/>
  <c r="CO135" i="6"/>
  <c r="CP134" i="6"/>
  <c r="CO134" i="6"/>
  <c r="CP133" i="6"/>
  <c r="CO133" i="6"/>
  <c r="CP132" i="6"/>
  <c r="CO132" i="6"/>
  <c r="CP131" i="6"/>
  <c r="CO131" i="6"/>
  <c r="CP130" i="6"/>
  <c r="CO130" i="6"/>
  <c r="CP129" i="6"/>
  <c r="CO129" i="6"/>
  <c r="CP128" i="6"/>
  <c r="CO128" i="6"/>
  <c r="CP127" i="6"/>
  <c r="CO127" i="6"/>
  <c r="CP126" i="6"/>
  <c r="CO126" i="6"/>
  <c r="CP125" i="6"/>
  <c r="CO125" i="6"/>
  <c r="CP124" i="6"/>
  <c r="CO124" i="6"/>
  <c r="CP123" i="6"/>
  <c r="CO123" i="6"/>
  <c r="CP122" i="6"/>
  <c r="CO122" i="6"/>
  <c r="CP121" i="6"/>
  <c r="CO121" i="6"/>
  <c r="CP120" i="6"/>
  <c r="CO120" i="6"/>
  <c r="CP119" i="6"/>
  <c r="CO119" i="6"/>
  <c r="CP118" i="6"/>
  <c r="CO118" i="6"/>
  <c r="CP117" i="6"/>
  <c r="CO117" i="6"/>
  <c r="CP116" i="6"/>
  <c r="CO116" i="6"/>
  <c r="CP115" i="6"/>
  <c r="CO115" i="6"/>
  <c r="CP114" i="6"/>
  <c r="CO114" i="6"/>
  <c r="CP113" i="6"/>
  <c r="CO113" i="6"/>
  <c r="CP112" i="6"/>
  <c r="CO112" i="6"/>
  <c r="CP111" i="6"/>
  <c r="CO111" i="6"/>
  <c r="CP110" i="6"/>
  <c r="CO110" i="6"/>
  <c r="CP109" i="6"/>
  <c r="CO109" i="6"/>
  <c r="CP108" i="6"/>
  <c r="CO108" i="6"/>
  <c r="CP107" i="6"/>
  <c r="CO107" i="6"/>
  <c r="CP106" i="6"/>
  <c r="CO106" i="6"/>
  <c r="CP105" i="6"/>
  <c r="CO105" i="6"/>
  <c r="CP104" i="6"/>
  <c r="CO104" i="6"/>
  <c r="CP103" i="6"/>
  <c r="CO103" i="6"/>
  <c r="CP102" i="6"/>
  <c r="CO102" i="6"/>
  <c r="CP101" i="6"/>
  <c r="CO101" i="6"/>
  <c r="CP100" i="6"/>
  <c r="CO100" i="6"/>
  <c r="CP99" i="6"/>
  <c r="CO99" i="6"/>
  <c r="CP98" i="6"/>
  <c r="CO98" i="6"/>
  <c r="CP97" i="6"/>
  <c r="CO97" i="6"/>
  <c r="CP96" i="6"/>
  <c r="CO96" i="6"/>
  <c r="CP95" i="6"/>
  <c r="CO95" i="6"/>
  <c r="CP94" i="6"/>
  <c r="CO94" i="6"/>
  <c r="CP93" i="6"/>
  <c r="CO93" i="6"/>
  <c r="CP92" i="6"/>
  <c r="CO92" i="6"/>
  <c r="CP91" i="6"/>
  <c r="CO91" i="6"/>
  <c r="CP90" i="6"/>
  <c r="CO90" i="6"/>
  <c r="CP89" i="6"/>
  <c r="CO89" i="6"/>
  <c r="CP88" i="6"/>
  <c r="CO88" i="6"/>
  <c r="CP87" i="6"/>
  <c r="CO87" i="6"/>
  <c r="CP86" i="6"/>
  <c r="CO86" i="6"/>
  <c r="CP85" i="6"/>
  <c r="CO85" i="6"/>
  <c r="CP84" i="6"/>
  <c r="CO84" i="6"/>
  <c r="CP83" i="6"/>
  <c r="CO83" i="6"/>
  <c r="CP82" i="6"/>
  <c r="CO82" i="6"/>
  <c r="CP81" i="6"/>
  <c r="CO81" i="6"/>
  <c r="CP80" i="6"/>
  <c r="CO80" i="6"/>
  <c r="CP79" i="6"/>
  <c r="CO79" i="6"/>
  <c r="CP78" i="6"/>
  <c r="CO78" i="6"/>
  <c r="CP77" i="6"/>
  <c r="CO77" i="6"/>
  <c r="CP76" i="6"/>
  <c r="CO76" i="6"/>
  <c r="CP75" i="6"/>
  <c r="CO75" i="6"/>
  <c r="CP74" i="6"/>
  <c r="CO74" i="6"/>
  <c r="CP73" i="6"/>
  <c r="CO73" i="6"/>
  <c r="CP72" i="6"/>
  <c r="CO72" i="6"/>
  <c r="CP71" i="6"/>
  <c r="CO71" i="6"/>
  <c r="CP70" i="6"/>
  <c r="CO70" i="6"/>
  <c r="CP69" i="6"/>
  <c r="CO69" i="6"/>
  <c r="CP68" i="6"/>
  <c r="CO68" i="6"/>
  <c r="CP67" i="6"/>
  <c r="CO67" i="6"/>
  <c r="CP66" i="6"/>
  <c r="CO66" i="6"/>
  <c r="CP65" i="6"/>
  <c r="CO65" i="6"/>
  <c r="CP64" i="6"/>
  <c r="CO64" i="6"/>
  <c r="CP63" i="6"/>
  <c r="CO63" i="6"/>
  <c r="CP62" i="6"/>
  <c r="CO62" i="6"/>
  <c r="CP61" i="6"/>
  <c r="CO61" i="6"/>
  <c r="CP60" i="6"/>
  <c r="CO60" i="6"/>
  <c r="CP59" i="6"/>
  <c r="CO59" i="6"/>
  <c r="CP58" i="6"/>
  <c r="CO58" i="6"/>
  <c r="CP57" i="6"/>
  <c r="CO57" i="6"/>
  <c r="CP56" i="6"/>
  <c r="CO56" i="6"/>
  <c r="CP55" i="6"/>
  <c r="CO55" i="6"/>
  <c r="CP54" i="6"/>
  <c r="CO54" i="6"/>
  <c r="CP53" i="6"/>
  <c r="CO53" i="6"/>
  <c r="CP52" i="6"/>
  <c r="CO52" i="6"/>
  <c r="CP51" i="6"/>
  <c r="CO51" i="6"/>
  <c r="CP50" i="6"/>
  <c r="CO50" i="6"/>
  <c r="CP49" i="6"/>
  <c r="CO49" i="6"/>
  <c r="CP48" i="6"/>
  <c r="CO48" i="6"/>
  <c r="CP47" i="6"/>
  <c r="CO47" i="6"/>
  <c r="CP46" i="6"/>
  <c r="CO46" i="6"/>
  <c r="CP45" i="6"/>
  <c r="CO45" i="6"/>
  <c r="CP44" i="6"/>
  <c r="CO44" i="6"/>
  <c r="CP43" i="6"/>
  <c r="CO43" i="6"/>
  <c r="CP42" i="6"/>
  <c r="CO42" i="6"/>
  <c r="CP41" i="6"/>
  <c r="CO41" i="6"/>
  <c r="CP40" i="6"/>
  <c r="CO40" i="6"/>
  <c r="CP39" i="6"/>
  <c r="CO39" i="6"/>
  <c r="CP38" i="6"/>
  <c r="CO38" i="6"/>
  <c r="CP37" i="6"/>
  <c r="CO37" i="6"/>
  <c r="CP36" i="6"/>
  <c r="CO36" i="6"/>
  <c r="CP35" i="6"/>
  <c r="CO35" i="6"/>
  <c r="CP34" i="6"/>
  <c r="CO34" i="6"/>
  <c r="CP33" i="6"/>
  <c r="CO33" i="6"/>
  <c r="CP32" i="6"/>
  <c r="CO32" i="6"/>
  <c r="CP31" i="6"/>
  <c r="CO31" i="6"/>
  <c r="CP30" i="6"/>
  <c r="CO30" i="6"/>
  <c r="CP29" i="6"/>
  <c r="CO29" i="6"/>
  <c r="CP28" i="6"/>
  <c r="CO28" i="6"/>
  <c r="CP27" i="6"/>
  <c r="CO27" i="6"/>
  <c r="CP26" i="6"/>
  <c r="CO26" i="6"/>
  <c r="CP25" i="6"/>
  <c r="CO25" i="6"/>
  <c r="CP24" i="6"/>
  <c r="CO24" i="6"/>
  <c r="CP23" i="6"/>
  <c r="CO23" i="6"/>
  <c r="CP22" i="6"/>
  <c r="CO22" i="6"/>
  <c r="CP21" i="6"/>
  <c r="CO21" i="6"/>
  <c r="CP20" i="6"/>
  <c r="CO20" i="6"/>
  <c r="CP19" i="6"/>
  <c r="CO19" i="6"/>
  <c r="CP18" i="6"/>
  <c r="CO18" i="6"/>
  <c r="CP17" i="6"/>
  <c r="CO17" i="6"/>
  <c r="CP16" i="6"/>
  <c r="CO16" i="6"/>
  <c r="CP15" i="6"/>
  <c r="CO15" i="6"/>
  <c r="CP14" i="6"/>
  <c r="CO14" i="6"/>
  <c r="CP13" i="6"/>
  <c r="CO13" i="6"/>
  <c r="CP12" i="6"/>
  <c r="CO12" i="6"/>
  <c r="CP11" i="6"/>
  <c r="CO11" i="6"/>
  <c r="CP10" i="6"/>
  <c r="CO10" i="6"/>
  <c r="CP9" i="6"/>
  <c r="CO9" i="6"/>
  <c r="CP8" i="6"/>
  <c r="CO8" i="6"/>
  <c r="CP7" i="6"/>
  <c r="CO7" i="6"/>
  <c r="CP6" i="6"/>
  <c r="CO6" i="6"/>
  <c r="CP5" i="6"/>
  <c r="CO5" i="6"/>
  <c r="P4" i="4" l="1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3" i="4"/>
  <c r="N583" i="4"/>
  <c r="O583" i="4" s="1"/>
  <c r="Q583" i="4" s="1"/>
  <c r="R583" i="4" s="1"/>
  <c r="N804" i="4"/>
  <c r="O804" i="4" s="1"/>
  <c r="Q804" i="4" s="1"/>
  <c r="R804" i="4" s="1"/>
  <c r="N226" i="4"/>
  <c r="O226" i="4" s="1"/>
  <c r="Q226" i="4" s="1"/>
  <c r="R226" i="4" s="1"/>
  <c r="N253" i="4"/>
  <c r="O253" i="4" s="1"/>
  <c r="Q253" i="4" s="1"/>
  <c r="R253" i="4" s="1"/>
  <c r="N368" i="4"/>
  <c r="O368" i="4" s="1"/>
  <c r="Q368" i="4" s="1"/>
  <c r="R368" i="4" s="1"/>
  <c r="N394" i="4"/>
  <c r="O394" i="4" s="1"/>
  <c r="N345" i="4"/>
  <c r="O345" i="4" s="1"/>
  <c r="Q345" i="4" s="1"/>
  <c r="R345" i="4" s="1"/>
  <c r="N387" i="4"/>
  <c r="O387" i="4" s="1"/>
  <c r="Q387" i="4" s="1"/>
  <c r="R387" i="4" s="1"/>
  <c r="N599" i="4"/>
  <c r="O599" i="4" s="1"/>
  <c r="Q599" i="4" s="1"/>
  <c r="R599" i="4" s="1"/>
  <c r="N632" i="4"/>
  <c r="O632" i="4" s="1"/>
  <c r="Q632" i="4" s="1"/>
  <c r="R632" i="4" s="1"/>
  <c r="N655" i="4"/>
  <c r="O655" i="4" s="1"/>
  <c r="Q655" i="4" s="1"/>
  <c r="R655" i="4" s="1"/>
  <c r="N717" i="4"/>
  <c r="O717" i="4" s="1"/>
  <c r="Q717" i="4" s="1"/>
  <c r="R717" i="4" s="1"/>
  <c r="N436" i="4"/>
  <c r="O436" i="4" s="1"/>
  <c r="Q436" i="4" s="1"/>
  <c r="R436" i="4" s="1"/>
  <c r="N84" i="4"/>
  <c r="O84" i="4" s="1"/>
  <c r="Q84" i="4" s="1"/>
  <c r="R84" i="4" s="1"/>
  <c r="N143" i="4"/>
  <c r="O143" i="4" s="1"/>
  <c r="Q143" i="4" s="1"/>
  <c r="R143" i="4" s="1"/>
  <c r="N3" i="4"/>
  <c r="O3" i="4" s="1"/>
  <c r="Q3" i="4" s="1"/>
  <c r="R3" i="4" s="1"/>
  <c r="N172" i="4"/>
  <c r="O172" i="4" s="1"/>
  <c r="Q172" i="4" s="1"/>
  <c r="R172" i="4" s="1"/>
  <c r="N114" i="4"/>
  <c r="O114" i="4" s="1"/>
  <c r="N319" i="4"/>
  <c r="O319" i="4" s="1"/>
  <c r="Q319" i="4" s="1"/>
  <c r="R319" i="4" s="1"/>
  <c r="N335" i="4"/>
  <c r="O335" i="4" s="1"/>
  <c r="Q335" i="4" s="1"/>
  <c r="R335" i="4" s="1"/>
  <c r="N294" i="4"/>
  <c r="O294" i="4" s="1"/>
  <c r="N763" i="4"/>
  <c r="O763" i="4" s="1"/>
  <c r="Q763" i="4" s="1"/>
  <c r="R763" i="4" s="1"/>
  <c r="N805" i="4"/>
  <c r="O805" i="4" s="1"/>
  <c r="Q805" i="4" s="1"/>
  <c r="R805" i="4" s="1"/>
  <c r="N879" i="4"/>
  <c r="O879" i="4" s="1"/>
  <c r="Q879" i="4" s="1"/>
  <c r="R879" i="4" s="1"/>
  <c r="N825" i="4"/>
  <c r="O825" i="4" s="1"/>
  <c r="Q825" i="4" s="1"/>
  <c r="R825" i="4" s="1"/>
  <c r="N871" i="4"/>
  <c r="O871" i="4" s="1"/>
  <c r="Q871" i="4" s="1"/>
  <c r="R871" i="4" s="1"/>
  <c r="N403" i="4"/>
  <c r="O403" i="4" s="1"/>
  <c r="Q403" i="4" s="1"/>
  <c r="R403" i="4" s="1"/>
  <c r="N210" i="4"/>
  <c r="O210" i="4" s="1"/>
  <c r="N218" i="4"/>
  <c r="O218" i="4" s="1"/>
  <c r="N227" i="4"/>
  <c r="O227" i="4" s="1"/>
  <c r="Q227" i="4" s="1"/>
  <c r="R227" i="4" s="1"/>
  <c r="N271" i="4"/>
  <c r="O271" i="4" s="1"/>
  <c r="Q271" i="4" s="1"/>
  <c r="R271" i="4" s="1"/>
  <c r="N242" i="4"/>
  <c r="O242" i="4" s="1"/>
  <c r="Q242" i="4" s="1"/>
  <c r="R242" i="4" s="1"/>
  <c r="N243" i="4"/>
  <c r="O243" i="4" s="1"/>
  <c r="Q243" i="4" s="1"/>
  <c r="R243" i="4" s="1"/>
  <c r="N265" i="4"/>
  <c r="O265" i="4" s="1"/>
  <c r="N266" i="4"/>
  <c r="O266" i="4" s="1"/>
  <c r="Q266" i="4" s="1"/>
  <c r="R266" i="4" s="1"/>
  <c r="N164" i="4"/>
  <c r="O164" i="4" s="1"/>
  <c r="Q164" i="4" s="1"/>
  <c r="R164" i="4" s="1"/>
  <c r="N254" i="4"/>
  <c r="O254" i="4" s="1"/>
  <c r="Q254" i="4" s="1"/>
  <c r="R254" i="4" s="1"/>
  <c r="N380" i="4"/>
  <c r="O380" i="4" s="1"/>
  <c r="Q380" i="4" s="1"/>
  <c r="R380" i="4" s="1"/>
  <c r="N357" i="4"/>
  <c r="O357" i="4" s="1"/>
  <c r="Q357" i="4" s="1"/>
  <c r="R357" i="4" s="1"/>
  <c r="N206" i="4"/>
  <c r="O206" i="4" s="1"/>
  <c r="Q206" i="4" s="1"/>
  <c r="R206" i="4" s="1"/>
  <c r="N409" i="4"/>
  <c r="O409" i="4" s="1"/>
  <c r="N688" i="4"/>
  <c r="O688" i="4" s="1"/>
  <c r="Q688" i="4" s="1"/>
  <c r="R688" i="4" s="1"/>
  <c r="N679" i="4"/>
  <c r="O679" i="4" s="1"/>
  <c r="Q679" i="4" s="1"/>
  <c r="R679" i="4" s="1"/>
  <c r="N584" i="4"/>
  <c r="O584" i="4" s="1"/>
  <c r="Q584" i="4" s="1"/>
  <c r="R584" i="4" s="1"/>
  <c r="N710" i="4"/>
  <c r="O710" i="4" s="1"/>
  <c r="Q710" i="4" s="1"/>
  <c r="R710" i="4" s="1"/>
  <c r="N462" i="4"/>
  <c r="O462" i="4" s="1"/>
  <c r="Q462" i="4" s="1"/>
  <c r="R462" i="4" s="1"/>
  <c r="N475" i="4"/>
  <c r="O475" i="4" s="1"/>
  <c r="Q475" i="4" s="1"/>
  <c r="R475" i="4" s="1"/>
  <c r="N418" i="4"/>
  <c r="O418" i="4" s="1"/>
  <c r="N495" i="4"/>
  <c r="O495" i="4" s="1"/>
  <c r="Q495" i="4" s="1"/>
  <c r="R495" i="4" s="1"/>
  <c r="N672" i="4"/>
  <c r="O672" i="4" s="1"/>
  <c r="Q672" i="4" s="1"/>
  <c r="R672" i="4" s="1"/>
  <c r="N21" i="4"/>
  <c r="O21" i="4" s="1"/>
  <c r="Q21" i="4" s="1"/>
  <c r="R21" i="4" s="1"/>
  <c r="N97" i="4"/>
  <c r="O97" i="4" s="1"/>
  <c r="Q97" i="4" s="1"/>
  <c r="R97" i="4" s="1"/>
  <c r="N69" i="4"/>
  <c r="O69" i="4" s="1"/>
  <c r="Q69" i="4" s="1"/>
  <c r="R69" i="4" s="1"/>
  <c r="N45" i="4"/>
  <c r="O45" i="4" s="1"/>
  <c r="Q45" i="4" s="1"/>
  <c r="R45" i="4" s="1"/>
  <c r="N60" i="4"/>
  <c r="O60" i="4" s="1"/>
  <c r="Q60" i="4" s="1"/>
  <c r="R60" i="4" s="1"/>
  <c r="N61" i="4"/>
  <c r="O61" i="4" s="1"/>
  <c r="Q61" i="4" s="1"/>
  <c r="R61" i="4" s="1"/>
  <c r="N77" i="4"/>
  <c r="O77" i="4" s="1"/>
  <c r="Q77" i="4" s="1"/>
  <c r="R77" i="4" s="1"/>
  <c r="N198" i="4"/>
  <c r="O198" i="4" s="1"/>
  <c r="N152" i="4"/>
  <c r="O152" i="4" s="1"/>
  <c r="Q152" i="4" s="1"/>
  <c r="R152" i="4" s="1"/>
  <c r="N105" i="4"/>
  <c r="O105" i="4" s="1"/>
  <c r="Q105" i="4" s="1"/>
  <c r="R105" i="4" s="1"/>
  <c r="N106" i="4"/>
  <c r="O106" i="4" s="1"/>
  <c r="Q106" i="4" s="1"/>
  <c r="R106" i="4" s="1"/>
  <c r="N134" i="4"/>
  <c r="O134" i="4" s="1"/>
  <c r="N135" i="4"/>
  <c r="O135" i="4" s="1"/>
  <c r="Q135" i="4" s="1"/>
  <c r="R135" i="4" s="1"/>
  <c r="N186" i="4"/>
  <c r="O186" i="4" s="1"/>
  <c r="N123" i="4"/>
  <c r="O123" i="4" s="1"/>
  <c r="Q123" i="4" s="1"/>
  <c r="R123" i="4" s="1"/>
  <c r="N320" i="4"/>
  <c r="O320" i="4" s="1"/>
  <c r="Q320" i="4" s="1"/>
  <c r="R320" i="4" s="1"/>
  <c r="N321" i="4"/>
  <c r="O321" i="4" s="1"/>
  <c r="Q321" i="4" s="1"/>
  <c r="R321" i="4" s="1"/>
  <c r="N322" i="4"/>
  <c r="O322" i="4" s="1"/>
  <c r="N278" i="4"/>
  <c r="O278" i="4" s="1"/>
  <c r="N279" i="4"/>
  <c r="O279" i="4" s="1"/>
  <c r="Q279" i="4" s="1"/>
  <c r="R279" i="4" s="1"/>
  <c r="N336" i="4"/>
  <c r="O336" i="4" s="1"/>
  <c r="Q336" i="4" s="1"/>
  <c r="R336" i="4" s="1"/>
  <c r="N333" i="4"/>
  <c r="O333" i="4" s="1"/>
  <c r="Q333" i="4" s="1"/>
  <c r="R333" i="4" s="1"/>
  <c r="N330" i="4"/>
  <c r="O330" i="4" s="1"/>
  <c r="N311" i="4"/>
  <c r="O311" i="4" s="1"/>
  <c r="Q311" i="4" s="1"/>
  <c r="R311" i="4" s="1"/>
  <c r="N303" i="4"/>
  <c r="O303" i="4" s="1"/>
  <c r="Q303" i="4" s="1"/>
  <c r="R303" i="4" s="1"/>
  <c r="N743" i="4"/>
  <c r="O743" i="4" s="1"/>
  <c r="Q743" i="4" s="1"/>
  <c r="R743" i="4" s="1"/>
  <c r="N786" i="4"/>
  <c r="O786" i="4" s="1"/>
  <c r="Q786" i="4" s="1"/>
  <c r="R786" i="4" s="1"/>
  <c r="N787" i="4"/>
  <c r="O787" i="4" s="1"/>
  <c r="Q787" i="4" s="1"/>
  <c r="R787" i="4" s="1"/>
  <c r="N795" i="4"/>
  <c r="O795" i="4" s="1"/>
  <c r="Q795" i="4" s="1"/>
  <c r="R795" i="4" s="1"/>
  <c r="N806" i="4"/>
  <c r="O806" i="4" s="1"/>
  <c r="Q806" i="4" s="1"/>
  <c r="R806" i="4" s="1"/>
  <c r="N799" i="4"/>
  <c r="O799" i="4" s="1"/>
  <c r="Q799" i="4" s="1"/>
  <c r="R799" i="4" s="1"/>
  <c r="N752" i="4"/>
  <c r="O752" i="4" s="1"/>
  <c r="Q752" i="4" s="1"/>
  <c r="R752" i="4" s="1"/>
  <c r="N880" i="4"/>
  <c r="O880" i="4" s="1"/>
  <c r="Q880" i="4" s="1"/>
  <c r="R880" i="4" s="1"/>
  <c r="N896" i="4"/>
  <c r="O896" i="4" s="1"/>
  <c r="Q896" i="4" s="1"/>
  <c r="R896" i="4" s="1"/>
  <c r="N860" i="4"/>
  <c r="O860" i="4" s="1"/>
  <c r="Q860" i="4" s="1"/>
  <c r="R860" i="4" s="1"/>
  <c r="N848" i="4"/>
  <c r="O848" i="4" s="1"/>
  <c r="Q848" i="4" s="1"/>
  <c r="R848" i="4" s="1"/>
  <c r="N872" i="4"/>
  <c r="O872" i="4" s="1"/>
  <c r="Q872" i="4" s="1"/>
  <c r="R872" i="4" s="1"/>
  <c r="N835" i="4"/>
  <c r="O835" i="4" s="1"/>
  <c r="Q835" i="4" s="1"/>
  <c r="R835" i="4" s="1"/>
  <c r="N836" i="4"/>
  <c r="O836" i="4" s="1"/>
  <c r="Q836" i="4" s="1"/>
  <c r="R836" i="4" s="1"/>
  <c r="N404" i="4"/>
  <c r="O404" i="4" s="1"/>
  <c r="Q404" i="4" s="1"/>
  <c r="R404" i="4" s="1"/>
  <c r="N405" i="4"/>
  <c r="O405" i="4" s="1"/>
  <c r="Q405" i="4" s="1"/>
  <c r="R405" i="4" s="1"/>
  <c r="N406" i="4"/>
  <c r="O406" i="4" s="1"/>
  <c r="Q406" i="4" s="1"/>
  <c r="R406" i="4" s="1"/>
  <c r="N407" i="4"/>
  <c r="O407" i="4" s="1"/>
  <c r="Q407" i="4" s="1"/>
  <c r="R407" i="4" s="1"/>
  <c r="N211" i="4"/>
  <c r="O211" i="4" s="1"/>
  <c r="Q211" i="4" s="1"/>
  <c r="R211" i="4" s="1"/>
  <c r="N212" i="4"/>
  <c r="O212" i="4" s="1"/>
  <c r="Q212" i="4" s="1"/>
  <c r="R212" i="4" s="1"/>
  <c r="N213" i="4"/>
  <c r="O213" i="4" s="1"/>
  <c r="Q213" i="4" s="1"/>
  <c r="R213" i="4" s="1"/>
  <c r="N214" i="4"/>
  <c r="O214" i="4" s="1"/>
  <c r="Q214" i="4" s="1"/>
  <c r="R214" i="4" s="1"/>
  <c r="N215" i="4"/>
  <c r="O215" i="4" s="1"/>
  <c r="Q215" i="4" s="1"/>
  <c r="R215" i="4" s="1"/>
  <c r="N219" i="4"/>
  <c r="O219" i="4" s="1"/>
  <c r="Q219" i="4" s="1"/>
  <c r="R219" i="4" s="1"/>
  <c r="N220" i="4"/>
  <c r="O220" i="4" s="1"/>
  <c r="Q220" i="4" s="1"/>
  <c r="R220" i="4" s="1"/>
  <c r="N221" i="4"/>
  <c r="O221" i="4" s="1"/>
  <c r="Q221" i="4" s="1"/>
  <c r="R221" i="4" s="1"/>
  <c r="N222" i="4"/>
  <c r="O222" i="4" s="1"/>
  <c r="Q222" i="4" s="1"/>
  <c r="R222" i="4" s="1"/>
  <c r="N223" i="4"/>
  <c r="O223" i="4" s="1"/>
  <c r="Q223" i="4" s="1"/>
  <c r="R223" i="4" s="1"/>
  <c r="N224" i="4"/>
  <c r="O224" i="4" s="1"/>
  <c r="Q224" i="4" s="1"/>
  <c r="R224" i="4" s="1"/>
  <c r="N225" i="4"/>
  <c r="O225" i="4" s="1"/>
  <c r="Q225" i="4" s="1"/>
  <c r="R225" i="4" s="1"/>
  <c r="N228" i="4"/>
  <c r="O228" i="4" s="1"/>
  <c r="Q228" i="4" s="1"/>
  <c r="R228" i="4" s="1"/>
  <c r="N229" i="4"/>
  <c r="O229" i="4" s="1"/>
  <c r="Q229" i="4" s="1"/>
  <c r="R229" i="4" s="1"/>
  <c r="N230" i="4"/>
  <c r="O230" i="4" s="1"/>
  <c r="N231" i="4"/>
  <c r="O231" i="4" s="1"/>
  <c r="Q231" i="4" s="1"/>
  <c r="R231" i="4" s="1"/>
  <c r="N232" i="4"/>
  <c r="O232" i="4" s="1"/>
  <c r="Q232" i="4" s="1"/>
  <c r="R232" i="4" s="1"/>
  <c r="N233" i="4"/>
  <c r="O233" i="4" s="1"/>
  <c r="Q233" i="4" s="1"/>
  <c r="R233" i="4" s="1"/>
  <c r="N234" i="4"/>
  <c r="O234" i="4" s="1"/>
  <c r="N235" i="4"/>
  <c r="O235" i="4" s="1"/>
  <c r="Q235" i="4" s="1"/>
  <c r="R235" i="4" s="1"/>
  <c r="N236" i="4"/>
  <c r="O236" i="4" s="1"/>
  <c r="Q236" i="4" s="1"/>
  <c r="R236" i="4" s="1"/>
  <c r="N237" i="4"/>
  <c r="O237" i="4" s="1"/>
  <c r="Q237" i="4" s="1"/>
  <c r="R237" i="4" s="1"/>
  <c r="N238" i="4"/>
  <c r="O238" i="4" s="1"/>
  <c r="Q238" i="4" s="1"/>
  <c r="R238" i="4" s="1"/>
  <c r="N239" i="4"/>
  <c r="O239" i="4" s="1"/>
  <c r="Q239" i="4" s="1"/>
  <c r="R239" i="4" s="1"/>
  <c r="N240" i="4"/>
  <c r="O240" i="4" s="1"/>
  <c r="Q240" i="4" s="1"/>
  <c r="R240" i="4" s="1"/>
  <c r="N241" i="4"/>
  <c r="O241" i="4" s="1"/>
  <c r="Q241" i="4" s="1"/>
  <c r="R241" i="4" s="1"/>
  <c r="N272" i="4"/>
  <c r="O272" i="4" s="1"/>
  <c r="Q272" i="4" s="1"/>
  <c r="R272" i="4" s="1"/>
  <c r="N273" i="4"/>
  <c r="O273" i="4" s="1"/>
  <c r="Q273" i="4" s="1"/>
  <c r="R273" i="4" s="1"/>
  <c r="N274" i="4"/>
  <c r="O274" i="4" s="1"/>
  <c r="N275" i="4"/>
  <c r="O275" i="4" s="1"/>
  <c r="Q275" i="4" s="1"/>
  <c r="R275" i="4" s="1"/>
  <c r="N276" i="4"/>
  <c r="O276" i="4" s="1"/>
  <c r="Q276" i="4" s="1"/>
  <c r="R276" i="4" s="1"/>
  <c r="N277" i="4"/>
  <c r="O277" i="4" s="1"/>
  <c r="Q277" i="4" s="1"/>
  <c r="R277" i="4" s="1"/>
  <c r="N244" i="4"/>
  <c r="O244" i="4" s="1"/>
  <c r="Q244" i="4" s="1"/>
  <c r="R244" i="4" s="1"/>
  <c r="N245" i="4"/>
  <c r="O245" i="4" s="1"/>
  <c r="Q245" i="4" s="1"/>
  <c r="R245" i="4" s="1"/>
  <c r="N246" i="4"/>
  <c r="O246" i="4" s="1"/>
  <c r="Q246" i="4" s="1"/>
  <c r="R246" i="4" s="1"/>
  <c r="N247" i="4"/>
  <c r="O247" i="4" s="1"/>
  <c r="Q247" i="4" s="1"/>
  <c r="R247" i="4" s="1"/>
  <c r="N248" i="4"/>
  <c r="O248" i="4" s="1"/>
  <c r="Q248" i="4" s="1"/>
  <c r="R248" i="4" s="1"/>
  <c r="N249" i="4"/>
  <c r="O249" i="4" s="1"/>
  <c r="Q249" i="4" s="1"/>
  <c r="R249" i="4" s="1"/>
  <c r="N250" i="4"/>
  <c r="O250" i="4" s="1"/>
  <c r="Q250" i="4" s="1"/>
  <c r="R250" i="4" s="1"/>
  <c r="N251" i="4"/>
  <c r="O251" i="4" s="1"/>
  <c r="Q251" i="4" s="1"/>
  <c r="R251" i="4" s="1"/>
  <c r="N252" i="4"/>
  <c r="O252" i="4" s="1"/>
  <c r="Q252" i="4" s="1"/>
  <c r="R252" i="4" s="1"/>
  <c r="N267" i="4"/>
  <c r="O267" i="4" s="1"/>
  <c r="Q267" i="4" s="1"/>
  <c r="R267" i="4" s="1"/>
  <c r="N268" i="4"/>
  <c r="O268" i="4" s="1"/>
  <c r="Q268" i="4" s="1"/>
  <c r="R268" i="4" s="1"/>
  <c r="N269" i="4"/>
  <c r="O269" i="4" s="1"/>
  <c r="Q269" i="4" s="1"/>
  <c r="R269" i="4" s="1"/>
  <c r="N270" i="4"/>
  <c r="O270" i="4" s="1"/>
  <c r="Q270" i="4" s="1"/>
  <c r="R270" i="4" s="1"/>
  <c r="N165" i="4"/>
  <c r="O165" i="4" s="1"/>
  <c r="Q165" i="4" s="1"/>
  <c r="R165" i="4" s="1"/>
  <c r="N166" i="4"/>
  <c r="O166" i="4" s="1"/>
  <c r="Q166" i="4" s="1"/>
  <c r="R166" i="4" s="1"/>
  <c r="N167" i="4"/>
  <c r="O167" i="4" s="1"/>
  <c r="Q167" i="4" s="1"/>
  <c r="R167" i="4" s="1"/>
  <c r="N168" i="4"/>
  <c r="O168" i="4" s="1"/>
  <c r="Q168" i="4" s="1"/>
  <c r="R168" i="4" s="1"/>
  <c r="N169" i="4"/>
  <c r="O169" i="4" s="1"/>
  <c r="Q169" i="4" s="1"/>
  <c r="R169" i="4" s="1"/>
  <c r="N255" i="4"/>
  <c r="O255" i="4" s="1"/>
  <c r="Q255" i="4" s="1"/>
  <c r="R255" i="4" s="1"/>
  <c r="N256" i="4"/>
  <c r="O256" i="4" s="1"/>
  <c r="Q256" i="4" s="1"/>
  <c r="R256" i="4" s="1"/>
  <c r="N257" i="4"/>
  <c r="O257" i="4" s="1"/>
  <c r="Q257" i="4" s="1"/>
  <c r="R257" i="4" s="1"/>
  <c r="N258" i="4"/>
  <c r="O258" i="4" s="1"/>
  <c r="N259" i="4"/>
  <c r="O259" i="4" s="1"/>
  <c r="Q259" i="4" s="1"/>
  <c r="R259" i="4" s="1"/>
  <c r="N260" i="4"/>
  <c r="O260" i="4" s="1"/>
  <c r="Q260" i="4" s="1"/>
  <c r="R260" i="4" s="1"/>
  <c r="N261" i="4"/>
  <c r="O261" i="4" s="1"/>
  <c r="Q261" i="4" s="1"/>
  <c r="R261" i="4" s="1"/>
  <c r="N262" i="4"/>
  <c r="O262" i="4" s="1"/>
  <c r="Q262" i="4" s="1"/>
  <c r="R262" i="4" s="1"/>
  <c r="N263" i="4"/>
  <c r="O263" i="4" s="1"/>
  <c r="Q263" i="4" s="1"/>
  <c r="R263" i="4" s="1"/>
  <c r="N264" i="4"/>
  <c r="O264" i="4" s="1"/>
  <c r="Q264" i="4" s="1"/>
  <c r="R264" i="4" s="1"/>
  <c r="N369" i="4"/>
  <c r="O369" i="4" s="1"/>
  <c r="Q369" i="4" s="1"/>
  <c r="R369" i="4" s="1"/>
  <c r="N370" i="4"/>
  <c r="O370" i="4" s="1"/>
  <c r="N371" i="4"/>
  <c r="O371" i="4" s="1"/>
  <c r="Q371" i="4" s="1"/>
  <c r="R371" i="4" s="1"/>
  <c r="N372" i="4"/>
  <c r="O372" i="4" s="1"/>
  <c r="Q372" i="4" s="1"/>
  <c r="R372" i="4" s="1"/>
  <c r="N373" i="4"/>
  <c r="O373" i="4" s="1"/>
  <c r="Q373" i="4" s="1"/>
  <c r="R373" i="4" s="1"/>
  <c r="N374" i="4"/>
  <c r="O374" i="4" s="1"/>
  <c r="N375" i="4"/>
  <c r="O375" i="4" s="1"/>
  <c r="Q375" i="4" s="1"/>
  <c r="R375" i="4" s="1"/>
  <c r="N376" i="4"/>
  <c r="O376" i="4" s="1"/>
  <c r="Q376" i="4" s="1"/>
  <c r="R376" i="4" s="1"/>
  <c r="N377" i="4"/>
  <c r="O377" i="4" s="1"/>
  <c r="Q377" i="4" s="1"/>
  <c r="R377" i="4" s="1"/>
  <c r="N378" i="4"/>
  <c r="O378" i="4" s="1"/>
  <c r="N395" i="4"/>
  <c r="O395" i="4" s="1"/>
  <c r="Q395" i="4" s="1"/>
  <c r="R395" i="4" s="1"/>
  <c r="N396" i="4"/>
  <c r="O396" i="4" s="1"/>
  <c r="Q396" i="4" s="1"/>
  <c r="R396" i="4" s="1"/>
  <c r="N397" i="4"/>
  <c r="O397" i="4" s="1"/>
  <c r="N398" i="4"/>
  <c r="O398" i="4" s="1"/>
  <c r="Q398" i="4" s="1"/>
  <c r="R398" i="4" s="1"/>
  <c r="N399" i="4"/>
  <c r="O399" i="4" s="1"/>
  <c r="Q399" i="4" s="1"/>
  <c r="R399" i="4" s="1"/>
  <c r="N400" i="4"/>
  <c r="O400" i="4" s="1"/>
  <c r="Q400" i="4" s="1"/>
  <c r="R400" i="4" s="1"/>
  <c r="N358" i="4"/>
  <c r="O358" i="4" s="1"/>
  <c r="Q358" i="4" s="1"/>
  <c r="R358" i="4" s="1"/>
  <c r="N346" i="4"/>
  <c r="O346" i="4" s="1"/>
  <c r="Q346" i="4" s="1"/>
  <c r="R346" i="4" s="1"/>
  <c r="N347" i="4"/>
  <c r="O347" i="4" s="1"/>
  <c r="Q347" i="4" s="1"/>
  <c r="R347" i="4" s="1"/>
  <c r="N348" i="4"/>
  <c r="O348" i="4" s="1"/>
  <c r="Q348" i="4" s="1"/>
  <c r="R348" i="4" s="1"/>
  <c r="N349" i="4"/>
  <c r="O349" i="4" s="1"/>
  <c r="Q349" i="4" s="1"/>
  <c r="R349" i="4" s="1"/>
  <c r="N350" i="4"/>
  <c r="O350" i="4" s="1"/>
  <c r="N351" i="4"/>
  <c r="O351" i="4" s="1"/>
  <c r="Q351" i="4" s="1"/>
  <c r="R351" i="4" s="1"/>
  <c r="N352" i="4"/>
  <c r="O352" i="4" s="1"/>
  <c r="Q352" i="4" s="1"/>
  <c r="R352" i="4" s="1"/>
  <c r="N353" i="4"/>
  <c r="O353" i="4" s="1"/>
  <c r="Q353" i="4" s="1"/>
  <c r="R353" i="4" s="1"/>
  <c r="N354" i="4"/>
  <c r="O354" i="4" s="1"/>
  <c r="N355" i="4"/>
  <c r="O355" i="4" s="1"/>
  <c r="Q355" i="4" s="1"/>
  <c r="R355" i="4" s="1"/>
  <c r="N356" i="4"/>
  <c r="O356" i="4" s="1"/>
  <c r="Q356" i="4" s="1"/>
  <c r="R356" i="4" s="1"/>
  <c r="N381" i="4"/>
  <c r="O381" i="4" s="1"/>
  <c r="Q381" i="4" s="1"/>
  <c r="R381" i="4" s="1"/>
  <c r="N382" i="4"/>
  <c r="O382" i="4" s="1"/>
  <c r="Q382" i="4" s="1"/>
  <c r="R382" i="4" s="1"/>
  <c r="N383" i="4"/>
  <c r="O383" i="4" s="1"/>
  <c r="Q383" i="4" s="1"/>
  <c r="R383" i="4" s="1"/>
  <c r="N384" i="4"/>
  <c r="O384" i="4" s="1"/>
  <c r="Q384" i="4" s="1"/>
  <c r="R384" i="4" s="1"/>
  <c r="N385" i="4"/>
  <c r="O385" i="4" s="1"/>
  <c r="Q385" i="4" s="1"/>
  <c r="R385" i="4" s="1"/>
  <c r="N359" i="4"/>
  <c r="O359" i="4" s="1"/>
  <c r="Q359" i="4" s="1"/>
  <c r="R359" i="4" s="1"/>
  <c r="N360" i="4"/>
  <c r="O360" i="4" s="1"/>
  <c r="Q360" i="4" s="1"/>
  <c r="R360" i="4" s="1"/>
  <c r="N361" i="4"/>
  <c r="O361" i="4" s="1"/>
  <c r="Q361" i="4" s="1"/>
  <c r="R361" i="4" s="1"/>
  <c r="N362" i="4"/>
  <c r="O362" i="4" s="1"/>
  <c r="N363" i="4"/>
  <c r="O363" i="4" s="1"/>
  <c r="Q363" i="4" s="1"/>
  <c r="R363" i="4" s="1"/>
  <c r="N364" i="4"/>
  <c r="O364" i="4" s="1"/>
  <c r="Q364" i="4" s="1"/>
  <c r="R364" i="4" s="1"/>
  <c r="N365" i="4"/>
  <c r="O365" i="4" s="1"/>
  <c r="Q365" i="4" s="1"/>
  <c r="R365" i="4" s="1"/>
  <c r="N388" i="4"/>
  <c r="O388" i="4" s="1"/>
  <c r="Q388" i="4" s="1"/>
  <c r="R388" i="4" s="1"/>
  <c r="N389" i="4"/>
  <c r="O389" i="4" s="1"/>
  <c r="Q389" i="4" s="1"/>
  <c r="R389" i="4" s="1"/>
  <c r="N390" i="4"/>
  <c r="O390" i="4" s="1"/>
  <c r="Q390" i="4" s="1"/>
  <c r="R390" i="4" s="1"/>
  <c r="N391" i="4"/>
  <c r="O391" i="4" s="1"/>
  <c r="Q391" i="4" s="1"/>
  <c r="R391" i="4" s="1"/>
  <c r="N392" i="4"/>
  <c r="O392" i="4" s="1"/>
  <c r="Q392" i="4" s="1"/>
  <c r="R392" i="4" s="1"/>
  <c r="N393" i="4"/>
  <c r="O393" i="4" s="1"/>
  <c r="Q393" i="4" s="1"/>
  <c r="R393" i="4" s="1"/>
  <c r="N207" i="4"/>
  <c r="O207" i="4" s="1"/>
  <c r="Q207" i="4" s="1"/>
  <c r="R207" i="4" s="1"/>
  <c r="N208" i="4"/>
  <c r="O208" i="4" s="1"/>
  <c r="Q208" i="4" s="1"/>
  <c r="R208" i="4" s="1"/>
  <c r="N209" i="4"/>
  <c r="O209" i="4" s="1"/>
  <c r="Q209" i="4" s="1"/>
  <c r="R209" i="4" s="1"/>
  <c r="N410" i="4"/>
  <c r="O410" i="4" s="1"/>
  <c r="N411" i="4"/>
  <c r="O411" i="4" s="1"/>
  <c r="Q411" i="4" s="1"/>
  <c r="R411" i="4" s="1"/>
  <c r="N412" i="4"/>
  <c r="O412" i="4" s="1"/>
  <c r="Q412" i="4" s="1"/>
  <c r="R412" i="4" s="1"/>
  <c r="N413" i="4"/>
  <c r="O413" i="4" s="1"/>
  <c r="Q413" i="4" s="1"/>
  <c r="R413" i="4" s="1"/>
  <c r="N414" i="4"/>
  <c r="O414" i="4" s="1"/>
  <c r="N600" i="4"/>
  <c r="O600" i="4" s="1"/>
  <c r="Q600" i="4" s="1"/>
  <c r="R600" i="4" s="1"/>
  <c r="N601" i="4"/>
  <c r="O601" i="4" s="1"/>
  <c r="Q601" i="4" s="1"/>
  <c r="R601" i="4" s="1"/>
  <c r="N602" i="4"/>
  <c r="O602" i="4" s="1"/>
  <c r="N603" i="4"/>
  <c r="O603" i="4" s="1"/>
  <c r="Q603" i="4" s="1"/>
  <c r="R603" i="4" s="1"/>
  <c r="N604" i="4"/>
  <c r="O604" i="4" s="1"/>
  <c r="Q604" i="4" s="1"/>
  <c r="R604" i="4" s="1"/>
  <c r="N605" i="4"/>
  <c r="O605" i="4" s="1"/>
  <c r="Q605" i="4" s="1"/>
  <c r="R605" i="4" s="1"/>
  <c r="N606" i="4"/>
  <c r="O606" i="4" s="1"/>
  <c r="N607" i="4"/>
  <c r="O607" i="4" s="1"/>
  <c r="Q607" i="4" s="1"/>
  <c r="R607" i="4" s="1"/>
  <c r="N608" i="4"/>
  <c r="O608" i="4" s="1"/>
  <c r="Q608" i="4" s="1"/>
  <c r="R608" i="4" s="1"/>
  <c r="N609" i="4"/>
  <c r="O609" i="4" s="1"/>
  <c r="Q609" i="4" s="1"/>
  <c r="R609" i="4" s="1"/>
  <c r="N610" i="4"/>
  <c r="O610" i="4" s="1"/>
  <c r="Q610" i="4" s="1"/>
  <c r="R610" i="4" s="1"/>
  <c r="N611" i="4"/>
  <c r="O611" i="4" s="1"/>
  <c r="Q611" i="4" s="1"/>
  <c r="R611" i="4" s="1"/>
  <c r="N612" i="4"/>
  <c r="O612" i="4" s="1"/>
  <c r="Q612" i="4" s="1"/>
  <c r="R612" i="4" s="1"/>
  <c r="N613" i="4"/>
  <c r="O613" i="4" s="1"/>
  <c r="Q613" i="4" s="1"/>
  <c r="R613" i="4" s="1"/>
  <c r="N614" i="4"/>
  <c r="O614" i="4" s="1"/>
  <c r="N615" i="4"/>
  <c r="O615" i="4" s="1"/>
  <c r="Q615" i="4" s="1"/>
  <c r="R615" i="4" s="1"/>
  <c r="N616" i="4"/>
  <c r="O616" i="4" s="1"/>
  <c r="Q616" i="4" s="1"/>
  <c r="R616" i="4" s="1"/>
  <c r="N617" i="4"/>
  <c r="O617" i="4" s="1"/>
  <c r="Q617" i="4" s="1"/>
  <c r="R617" i="4" s="1"/>
  <c r="N618" i="4"/>
  <c r="O618" i="4" s="1"/>
  <c r="N619" i="4"/>
  <c r="O619" i="4" s="1"/>
  <c r="Q619" i="4" s="1"/>
  <c r="R619" i="4" s="1"/>
  <c r="N620" i="4"/>
  <c r="O620" i="4" s="1"/>
  <c r="Q620" i="4" s="1"/>
  <c r="R620" i="4" s="1"/>
  <c r="N621" i="4"/>
  <c r="O621" i="4" s="1"/>
  <c r="Q621" i="4" s="1"/>
  <c r="R621" i="4" s="1"/>
  <c r="N622" i="4"/>
  <c r="O622" i="4" s="1"/>
  <c r="Q622" i="4" s="1"/>
  <c r="R622" i="4" s="1"/>
  <c r="N623" i="4"/>
  <c r="O623" i="4" s="1"/>
  <c r="Q623" i="4" s="1"/>
  <c r="R623" i="4" s="1"/>
  <c r="N633" i="4"/>
  <c r="O633" i="4" s="1"/>
  <c r="Q633" i="4" s="1"/>
  <c r="R633" i="4" s="1"/>
  <c r="N634" i="4"/>
  <c r="O634" i="4" s="1"/>
  <c r="N635" i="4"/>
  <c r="O635" i="4" s="1"/>
  <c r="Q635" i="4" s="1"/>
  <c r="R635" i="4" s="1"/>
  <c r="N636" i="4"/>
  <c r="O636" i="4" s="1"/>
  <c r="Q636" i="4" s="1"/>
  <c r="R636" i="4" s="1"/>
  <c r="N637" i="4"/>
  <c r="O637" i="4" s="1"/>
  <c r="Q637" i="4" s="1"/>
  <c r="R637" i="4" s="1"/>
  <c r="N638" i="4"/>
  <c r="O638" i="4" s="1"/>
  <c r="N639" i="4"/>
  <c r="O639" i="4" s="1"/>
  <c r="Q639" i="4" s="1"/>
  <c r="R639" i="4" s="1"/>
  <c r="N640" i="4"/>
  <c r="O640" i="4" s="1"/>
  <c r="Q640" i="4" s="1"/>
  <c r="R640" i="4" s="1"/>
  <c r="N641" i="4"/>
  <c r="O641" i="4" s="1"/>
  <c r="Q641" i="4" s="1"/>
  <c r="R641" i="4" s="1"/>
  <c r="N642" i="4"/>
  <c r="O642" i="4" s="1"/>
  <c r="N643" i="4"/>
  <c r="O643" i="4" s="1"/>
  <c r="Q643" i="4" s="1"/>
  <c r="R643" i="4" s="1"/>
  <c r="N644" i="4"/>
  <c r="O644" i="4" s="1"/>
  <c r="Q644" i="4" s="1"/>
  <c r="R644" i="4" s="1"/>
  <c r="N645" i="4"/>
  <c r="O645" i="4" s="1"/>
  <c r="Q645" i="4" s="1"/>
  <c r="R645" i="4" s="1"/>
  <c r="N646" i="4"/>
  <c r="O646" i="4" s="1"/>
  <c r="Q646" i="4" s="1"/>
  <c r="R646" i="4" s="1"/>
  <c r="N647" i="4"/>
  <c r="O647" i="4" s="1"/>
  <c r="Q647" i="4" s="1"/>
  <c r="R647" i="4" s="1"/>
  <c r="N648" i="4"/>
  <c r="O648" i="4" s="1"/>
  <c r="Q648" i="4" s="1"/>
  <c r="R648" i="4" s="1"/>
  <c r="N649" i="4"/>
  <c r="O649" i="4" s="1"/>
  <c r="Q649" i="4" s="1"/>
  <c r="R649" i="4" s="1"/>
  <c r="N650" i="4"/>
  <c r="O650" i="4" s="1"/>
  <c r="N651" i="4"/>
  <c r="O651" i="4" s="1"/>
  <c r="Q651" i="4" s="1"/>
  <c r="R651" i="4" s="1"/>
  <c r="N656" i="4"/>
  <c r="O656" i="4" s="1"/>
  <c r="Q656" i="4" s="1"/>
  <c r="R656" i="4" s="1"/>
  <c r="N657" i="4"/>
  <c r="O657" i="4" s="1"/>
  <c r="Q657" i="4" s="1"/>
  <c r="R657" i="4" s="1"/>
  <c r="N658" i="4"/>
  <c r="O658" i="4" s="1"/>
  <c r="Q658" i="4" s="1"/>
  <c r="R658" i="4" s="1"/>
  <c r="N659" i="4"/>
  <c r="O659" i="4" s="1"/>
  <c r="Q659" i="4" s="1"/>
  <c r="R659" i="4" s="1"/>
  <c r="N660" i="4"/>
  <c r="O660" i="4" s="1"/>
  <c r="Q660" i="4" s="1"/>
  <c r="R660" i="4" s="1"/>
  <c r="N661" i="4"/>
  <c r="O661" i="4" s="1"/>
  <c r="Q661" i="4" s="1"/>
  <c r="R661" i="4" s="1"/>
  <c r="N662" i="4"/>
  <c r="O662" i="4" s="1"/>
  <c r="N663" i="4"/>
  <c r="O663" i="4" s="1"/>
  <c r="Q663" i="4" s="1"/>
  <c r="R663" i="4" s="1"/>
  <c r="N664" i="4"/>
  <c r="O664" i="4" s="1"/>
  <c r="Q664" i="4" s="1"/>
  <c r="R664" i="4" s="1"/>
  <c r="N665" i="4"/>
  <c r="O665" i="4" s="1"/>
  <c r="Q665" i="4" s="1"/>
  <c r="R665" i="4" s="1"/>
  <c r="N666" i="4"/>
  <c r="O666" i="4" s="1"/>
  <c r="N667" i="4"/>
  <c r="O667" i="4" s="1"/>
  <c r="Q667" i="4" s="1"/>
  <c r="R667" i="4" s="1"/>
  <c r="N689" i="4"/>
  <c r="O689" i="4" s="1"/>
  <c r="Q689" i="4" s="1"/>
  <c r="R689" i="4" s="1"/>
  <c r="N690" i="4"/>
  <c r="O690" i="4" s="1"/>
  <c r="N691" i="4"/>
  <c r="O691" i="4" s="1"/>
  <c r="Q691" i="4" s="1"/>
  <c r="R691" i="4" s="1"/>
  <c r="N692" i="4"/>
  <c r="O692" i="4" s="1"/>
  <c r="Q692" i="4" s="1"/>
  <c r="R692" i="4" s="1"/>
  <c r="N693" i="4"/>
  <c r="O693" i="4" s="1"/>
  <c r="Q693" i="4" s="1"/>
  <c r="R693" i="4" s="1"/>
  <c r="N694" i="4"/>
  <c r="O694" i="4" s="1"/>
  <c r="Q694" i="4" s="1"/>
  <c r="R694" i="4" s="1"/>
  <c r="N695" i="4"/>
  <c r="O695" i="4" s="1"/>
  <c r="Q695" i="4" s="1"/>
  <c r="R695" i="4" s="1"/>
  <c r="N696" i="4"/>
  <c r="O696" i="4" s="1"/>
  <c r="Q696" i="4" s="1"/>
  <c r="R696" i="4" s="1"/>
  <c r="N697" i="4"/>
  <c r="O697" i="4" s="1"/>
  <c r="Q697" i="4" s="1"/>
  <c r="R697" i="4" s="1"/>
  <c r="N698" i="4"/>
  <c r="O698" i="4" s="1"/>
  <c r="N699" i="4"/>
  <c r="O699" i="4" s="1"/>
  <c r="Q699" i="4" s="1"/>
  <c r="R699" i="4" s="1"/>
  <c r="N700" i="4"/>
  <c r="O700" i="4" s="1"/>
  <c r="Q700" i="4" s="1"/>
  <c r="R700" i="4" s="1"/>
  <c r="N701" i="4"/>
  <c r="O701" i="4" s="1"/>
  <c r="Q701" i="4" s="1"/>
  <c r="R701" i="4" s="1"/>
  <c r="N702" i="4"/>
  <c r="O702" i="4" s="1"/>
  <c r="Q702" i="4" s="1"/>
  <c r="R702" i="4" s="1"/>
  <c r="N703" i="4"/>
  <c r="O703" i="4" s="1"/>
  <c r="Q703" i="4" s="1"/>
  <c r="R703" i="4" s="1"/>
  <c r="N704" i="4"/>
  <c r="O704" i="4" s="1"/>
  <c r="Q704" i="4" s="1"/>
  <c r="R704" i="4" s="1"/>
  <c r="N705" i="4"/>
  <c r="O705" i="4" s="1"/>
  <c r="Q705" i="4" s="1"/>
  <c r="R705" i="4" s="1"/>
  <c r="N718" i="4"/>
  <c r="O718" i="4" s="1"/>
  <c r="Q718" i="4" s="1"/>
  <c r="R718" i="4" s="1"/>
  <c r="N719" i="4"/>
  <c r="O719" i="4" s="1"/>
  <c r="Q719" i="4" s="1"/>
  <c r="R719" i="4" s="1"/>
  <c r="N720" i="4"/>
  <c r="O720" i="4" s="1"/>
  <c r="Q720" i="4" s="1"/>
  <c r="R720" i="4" s="1"/>
  <c r="N721" i="4"/>
  <c r="O721" i="4" s="1"/>
  <c r="Q721" i="4" s="1"/>
  <c r="R721" i="4" s="1"/>
  <c r="N722" i="4"/>
  <c r="O722" i="4" s="1"/>
  <c r="N723" i="4"/>
  <c r="O723" i="4" s="1"/>
  <c r="Q723" i="4" s="1"/>
  <c r="R723" i="4" s="1"/>
  <c r="N724" i="4"/>
  <c r="O724" i="4" s="1"/>
  <c r="Q724" i="4" s="1"/>
  <c r="R724" i="4" s="1"/>
  <c r="N725" i="4"/>
  <c r="O725" i="4" s="1"/>
  <c r="Q725" i="4" s="1"/>
  <c r="R725" i="4" s="1"/>
  <c r="N726" i="4"/>
  <c r="O726" i="4" s="1"/>
  <c r="Q726" i="4" s="1"/>
  <c r="R726" i="4" s="1"/>
  <c r="N727" i="4"/>
  <c r="O727" i="4" s="1"/>
  <c r="Q727" i="4" s="1"/>
  <c r="R727" i="4" s="1"/>
  <c r="N728" i="4"/>
  <c r="O728" i="4" s="1"/>
  <c r="Q728" i="4" s="1"/>
  <c r="R728" i="4" s="1"/>
  <c r="N729" i="4"/>
  <c r="O729" i="4" s="1"/>
  <c r="Q729" i="4" s="1"/>
  <c r="R729" i="4" s="1"/>
  <c r="N730" i="4"/>
  <c r="O730" i="4" s="1"/>
  <c r="N731" i="4"/>
  <c r="O731" i="4" s="1"/>
  <c r="Q731" i="4" s="1"/>
  <c r="R731" i="4" s="1"/>
  <c r="N732" i="4"/>
  <c r="O732" i="4" s="1"/>
  <c r="Q732" i="4" s="1"/>
  <c r="R732" i="4" s="1"/>
  <c r="N733" i="4"/>
  <c r="O733" i="4" s="1"/>
  <c r="Q733" i="4" s="1"/>
  <c r="R733" i="4" s="1"/>
  <c r="N734" i="4"/>
  <c r="O734" i="4" s="1"/>
  <c r="N735" i="4"/>
  <c r="O735" i="4" s="1"/>
  <c r="Q735" i="4" s="1"/>
  <c r="R735" i="4" s="1"/>
  <c r="N680" i="4"/>
  <c r="O680" i="4" s="1"/>
  <c r="Q680" i="4" s="1"/>
  <c r="R680" i="4" s="1"/>
  <c r="N681" i="4"/>
  <c r="O681" i="4" s="1"/>
  <c r="Q681" i="4" s="1"/>
  <c r="R681" i="4" s="1"/>
  <c r="N682" i="4"/>
  <c r="O682" i="4" s="1"/>
  <c r="N683" i="4"/>
  <c r="O683" i="4" s="1"/>
  <c r="Q683" i="4" s="1"/>
  <c r="R683" i="4" s="1"/>
  <c r="N684" i="4"/>
  <c r="O684" i="4" s="1"/>
  <c r="Q684" i="4" s="1"/>
  <c r="R684" i="4" s="1"/>
  <c r="N685" i="4"/>
  <c r="O685" i="4" s="1"/>
  <c r="Q685" i="4" s="1"/>
  <c r="R685" i="4" s="1"/>
  <c r="N686" i="4"/>
  <c r="O686" i="4" s="1"/>
  <c r="Q686" i="4" s="1"/>
  <c r="R686" i="4" s="1"/>
  <c r="N585" i="4"/>
  <c r="O585" i="4" s="1"/>
  <c r="Q585" i="4" s="1"/>
  <c r="R585" i="4" s="1"/>
  <c r="N586" i="4"/>
  <c r="O586" i="4" s="1"/>
  <c r="N587" i="4"/>
  <c r="O587" i="4" s="1"/>
  <c r="Q587" i="4" s="1"/>
  <c r="R587" i="4" s="1"/>
  <c r="N588" i="4"/>
  <c r="O588" i="4" s="1"/>
  <c r="Q588" i="4" s="1"/>
  <c r="R588" i="4" s="1"/>
  <c r="N589" i="4"/>
  <c r="O589" i="4" s="1"/>
  <c r="Q589" i="4" s="1"/>
  <c r="R589" i="4" s="1"/>
  <c r="N590" i="4"/>
  <c r="O590" i="4" s="1"/>
  <c r="N591" i="4"/>
  <c r="O591" i="4" s="1"/>
  <c r="Q591" i="4" s="1"/>
  <c r="R591" i="4" s="1"/>
  <c r="N592" i="4"/>
  <c r="O592" i="4" s="1"/>
  <c r="Q592" i="4" s="1"/>
  <c r="R592" i="4" s="1"/>
  <c r="N593" i="4"/>
  <c r="O593" i="4" s="1"/>
  <c r="Q593" i="4" s="1"/>
  <c r="R593" i="4" s="1"/>
  <c r="N594" i="4"/>
  <c r="O594" i="4" s="1"/>
  <c r="Q594" i="4" s="1"/>
  <c r="R594" i="4" s="1"/>
  <c r="N595" i="4"/>
  <c r="O595" i="4" s="1"/>
  <c r="Q595" i="4" s="1"/>
  <c r="R595" i="4" s="1"/>
  <c r="N596" i="4"/>
  <c r="O596" i="4" s="1"/>
  <c r="Q596" i="4" s="1"/>
  <c r="R596" i="4" s="1"/>
  <c r="N597" i="4"/>
  <c r="O597" i="4" s="1"/>
  <c r="Q597" i="4" s="1"/>
  <c r="R597" i="4" s="1"/>
  <c r="N598" i="4"/>
  <c r="O598" i="4" s="1"/>
  <c r="Q598" i="4" s="1"/>
  <c r="R598" i="4" s="1"/>
  <c r="N711" i="4"/>
  <c r="O711" i="4" s="1"/>
  <c r="Q711" i="4" s="1"/>
  <c r="R711" i="4" s="1"/>
  <c r="N712" i="4"/>
  <c r="O712" i="4" s="1"/>
  <c r="Q712" i="4" s="1"/>
  <c r="R712" i="4" s="1"/>
  <c r="N713" i="4"/>
  <c r="O713" i="4" s="1"/>
  <c r="Q713" i="4" s="1"/>
  <c r="R713" i="4" s="1"/>
  <c r="N714" i="4"/>
  <c r="O714" i="4" s="1"/>
  <c r="N715" i="4"/>
  <c r="O715" i="4" s="1"/>
  <c r="Q715" i="4" s="1"/>
  <c r="R715" i="4" s="1"/>
  <c r="N716" i="4"/>
  <c r="O716" i="4" s="1"/>
  <c r="Q716" i="4" s="1"/>
  <c r="R716" i="4" s="1"/>
  <c r="N437" i="4"/>
  <c r="O437" i="4" s="1"/>
  <c r="Q437" i="4" s="1"/>
  <c r="R437" i="4" s="1"/>
  <c r="N438" i="4"/>
  <c r="O438" i="4" s="1"/>
  <c r="Q438" i="4" s="1"/>
  <c r="R438" i="4" s="1"/>
  <c r="N439" i="4"/>
  <c r="O439" i="4" s="1"/>
  <c r="Q439" i="4" s="1"/>
  <c r="R439" i="4" s="1"/>
  <c r="N440" i="4"/>
  <c r="O440" i="4" s="1"/>
  <c r="Q440" i="4" s="1"/>
  <c r="R440" i="4" s="1"/>
  <c r="N441" i="4"/>
  <c r="O441" i="4" s="1"/>
  <c r="Q441" i="4" s="1"/>
  <c r="R441" i="4" s="1"/>
  <c r="N442" i="4"/>
  <c r="O442" i="4" s="1"/>
  <c r="Q442" i="4" s="1"/>
  <c r="R442" i="4" s="1"/>
  <c r="N443" i="4"/>
  <c r="O443" i="4" s="1"/>
  <c r="Q443" i="4" s="1"/>
  <c r="R443" i="4" s="1"/>
  <c r="N444" i="4"/>
  <c r="O444" i="4" s="1"/>
  <c r="Q444" i="4" s="1"/>
  <c r="R444" i="4" s="1"/>
  <c r="N445" i="4"/>
  <c r="O445" i="4" s="1"/>
  <c r="Q445" i="4" s="1"/>
  <c r="R445" i="4" s="1"/>
  <c r="N446" i="4"/>
  <c r="O446" i="4" s="1"/>
  <c r="N447" i="4"/>
  <c r="O447" i="4" s="1"/>
  <c r="Q447" i="4" s="1"/>
  <c r="R447" i="4" s="1"/>
  <c r="N448" i="4"/>
  <c r="O448" i="4" s="1"/>
  <c r="Q448" i="4" s="1"/>
  <c r="R448" i="4" s="1"/>
  <c r="N449" i="4"/>
  <c r="O449" i="4" s="1"/>
  <c r="Q449" i="4" s="1"/>
  <c r="R449" i="4" s="1"/>
  <c r="N450" i="4"/>
  <c r="O450" i="4" s="1"/>
  <c r="Q450" i="4" s="1"/>
  <c r="R450" i="4" s="1"/>
  <c r="N451" i="4"/>
  <c r="O451" i="4" s="1"/>
  <c r="Q451" i="4" s="1"/>
  <c r="R451" i="4" s="1"/>
  <c r="N452" i="4"/>
  <c r="O452" i="4" s="1"/>
  <c r="Q452" i="4" s="1"/>
  <c r="R452" i="4" s="1"/>
  <c r="N453" i="4"/>
  <c r="O453" i="4" s="1"/>
  <c r="Q453" i="4" s="1"/>
  <c r="R453" i="4" s="1"/>
  <c r="N454" i="4"/>
  <c r="O454" i="4" s="1"/>
  <c r="Q454" i="4" s="1"/>
  <c r="R454" i="4" s="1"/>
  <c r="N567" i="4"/>
  <c r="O567" i="4" s="1"/>
  <c r="Q567" i="4" s="1"/>
  <c r="R567" i="4" s="1"/>
  <c r="N568" i="4"/>
  <c r="O568" i="4" s="1"/>
  <c r="Q568" i="4" s="1"/>
  <c r="R568" i="4" s="1"/>
  <c r="N575" i="4"/>
  <c r="O575" i="4" s="1"/>
  <c r="Q575" i="4" s="1"/>
  <c r="R575" i="4" s="1"/>
  <c r="N576" i="4"/>
  <c r="O576" i="4" s="1"/>
  <c r="Q576" i="4" s="1"/>
  <c r="R576" i="4" s="1"/>
  <c r="N520" i="4"/>
  <c r="O520" i="4" s="1"/>
  <c r="Q520" i="4" s="1"/>
  <c r="R520" i="4" s="1"/>
  <c r="N508" i="4"/>
  <c r="O508" i="4" s="1"/>
  <c r="Q508" i="4" s="1"/>
  <c r="R508" i="4" s="1"/>
  <c r="N548" i="4"/>
  <c r="O548" i="4" s="1"/>
  <c r="Q548" i="4" s="1"/>
  <c r="R548" i="4" s="1"/>
  <c r="N513" i="4"/>
  <c r="O513" i="4" s="1"/>
  <c r="Q513" i="4" s="1"/>
  <c r="R513" i="4" s="1"/>
  <c r="N514" i="4"/>
  <c r="O514" i="4" s="1"/>
  <c r="Q514" i="4" s="1"/>
  <c r="R514" i="4" s="1"/>
  <c r="N463" i="4"/>
  <c r="O463" i="4" s="1"/>
  <c r="Q463" i="4" s="1"/>
  <c r="R463" i="4" s="1"/>
  <c r="N464" i="4"/>
  <c r="O464" i="4" s="1"/>
  <c r="Q464" i="4" s="1"/>
  <c r="R464" i="4" s="1"/>
  <c r="N465" i="4"/>
  <c r="O465" i="4" s="1"/>
  <c r="Q465" i="4" s="1"/>
  <c r="R465" i="4" s="1"/>
  <c r="N466" i="4"/>
  <c r="O466" i="4" s="1"/>
  <c r="Q466" i="4" s="1"/>
  <c r="R466" i="4" s="1"/>
  <c r="N467" i="4"/>
  <c r="O467" i="4" s="1"/>
  <c r="Q467" i="4" s="1"/>
  <c r="R467" i="4" s="1"/>
  <c r="N468" i="4"/>
  <c r="O468" i="4" s="1"/>
  <c r="Q468" i="4" s="1"/>
  <c r="R468" i="4" s="1"/>
  <c r="N469" i="4"/>
  <c r="O469" i="4" s="1"/>
  <c r="Q469" i="4" s="1"/>
  <c r="R469" i="4" s="1"/>
  <c r="N470" i="4"/>
  <c r="O470" i="4" s="1"/>
  <c r="N471" i="4"/>
  <c r="O471" i="4" s="1"/>
  <c r="Q471" i="4" s="1"/>
  <c r="R471" i="4" s="1"/>
  <c r="N472" i="4"/>
  <c r="O472" i="4" s="1"/>
  <c r="Q472" i="4" s="1"/>
  <c r="R472" i="4" s="1"/>
  <c r="N476" i="4"/>
  <c r="O476" i="4" s="1"/>
  <c r="Q476" i="4" s="1"/>
  <c r="R476" i="4" s="1"/>
  <c r="N477" i="4"/>
  <c r="O477" i="4" s="1"/>
  <c r="Q477" i="4" s="1"/>
  <c r="R477" i="4" s="1"/>
  <c r="N478" i="4"/>
  <c r="O478" i="4" s="1"/>
  <c r="Q478" i="4" s="1"/>
  <c r="R478" i="4" s="1"/>
  <c r="N479" i="4"/>
  <c r="O479" i="4" s="1"/>
  <c r="Q479" i="4" s="1"/>
  <c r="R479" i="4" s="1"/>
  <c r="N480" i="4"/>
  <c r="O480" i="4" s="1"/>
  <c r="Q480" i="4" s="1"/>
  <c r="R480" i="4" s="1"/>
  <c r="N481" i="4"/>
  <c r="O481" i="4" s="1"/>
  <c r="Q481" i="4" s="1"/>
  <c r="R481" i="4" s="1"/>
  <c r="N482" i="4"/>
  <c r="O482" i="4" s="1"/>
  <c r="N483" i="4"/>
  <c r="O483" i="4" s="1"/>
  <c r="Q483" i="4" s="1"/>
  <c r="R483" i="4" s="1"/>
  <c r="N484" i="4"/>
  <c r="O484" i="4" s="1"/>
  <c r="Q484" i="4" s="1"/>
  <c r="R484" i="4" s="1"/>
  <c r="N485" i="4"/>
  <c r="O485" i="4" s="1"/>
  <c r="Q485" i="4" s="1"/>
  <c r="R485" i="4" s="1"/>
  <c r="N486" i="4"/>
  <c r="O486" i="4" s="1"/>
  <c r="Q486" i="4" s="1"/>
  <c r="R486" i="4" s="1"/>
  <c r="N487" i="4"/>
  <c r="O487" i="4" s="1"/>
  <c r="Q487" i="4" s="1"/>
  <c r="R487" i="4" s="1"/>
  <c r="N488" i="4"/>
  <c r="O488" i="4" s="1"/>
  <c r="Q488" i="4" s="1"/>
  <c r="R488" i="4" s="1"/>
  <c r="N489" i="4"/>
  <c r="O489" i="4" s="1"/>
  <c r="Q489" i="4" s="1"/>
  <c r="R489" i="4" s="1"/>
  <c r="N490" i="4"/>
  <c r="O490" i="4" s="1"/>
  <c r="Q490" i="4" s="1"/>
  <c r="R490" i="4" s="1"/>
  <c r="N491" i="4"/>
  <c r="O491" i="4" s="1"/>
  <c r="Q491" i="4" s="1"/>
  <c r="R491" i="4" s="1"/>
  <c r="N419" i="4"/>
  <c r="O419" i="4" s="1"/>
  <c r="Q419" i="4" s="1"/>
  <c r="R419" i="4" s="1"/>
  <c r="N420" i="4"/>
  <c r="O420" i="4" s="1"/>
  <c r="Q420" i="4" s="1"/>
  <c r="R420" i="4" s="1"/>
  <c r="N421" i="4"/>
  <c r="O421" i="4" s="1"/>
  <c r="Q421" i="4" s="1"/>
  <c r="R421" i="4" s="1"/>
  <c r="N422" i="4"/>
  <c r="O422" i="4" s="1"/>
  <c r="N423" i="4"/>
  <c r="O423" i="4" s="1"/>
  <c r="Q423" i="4" s="1"/>
  <c r="R423" i="4" s="1"/>
  <c r="N424" i="4"/>
  <c r="O424" i="4" s="1"/>
  <c r="Q424" i="4" s="1"/>
  <c r="R424" i="4" s="1"/>
  <c r="N425" i="4"/>
  <c r="O425" i="4" s="1"/>
  <c r="Q425" i="4" s="1"/>
  <c r="R425" i="4" s="1"/>
  <c r="N426" i="4"/>
  <c r="O426" i="4" s="1"/>
  <c r="N427" i="4"/>
  <c r="O427" i="4" s="1"/>
  <c r="Q427" i="4" s="1"/>
  <c r="R427" i="4" s="1"/>
  <c r="N428" i="4"/>
  <c r="O428" i="4" s="1"/>
  <c r="Q428" i="4" s="1"/>
  <c r="R428" i="4" s="1"/>
  <c r="N429" i="4"/>
  <c r="O429" i="4" s="1"/>
  <c r="Q429" i="4" s="1"/>
  <c r="R429" i="4" s="1"/>
  <c r="N430" i="4"/>
  <c r="O430" i="4" s="1"/>
  <c r="Q430" i="4" s="1"/>
  <c r="R430" i="4" s="1"/>
  <c r="N530" i="4"/>
  <c r="O530" i="4" s="1"/>
  <c r="N531" i="4"/>
  <c r="O531" i="4" s="1"/>
  <c r="Q531" i="4" s="1"/>
  <c r="R531" i="4" s="1"/>
  <c r="N537" i="4"/>
  <c r="O537" i="4" s="1"/>
  <c r="Q537" i="4" s="1"/>
  <c r="R537" i="4" s="1"/>
  <c r="N538" i="4"/>
  <c r="O538" i="4" s="1"/>
  <c r="Q538" i="4" s="1"/>
  <c r="R538" i="4" s="1"/>
  <c r="N539" i="4"/>
  <c r="O539" i="4" s="1"/>
  <c r="Q539" i="4" s="1"/>
  <c r="R539" i="4" s="1"/>
  <c r="N496" i="4"/>
  <c r="O496" i="4" s="1"/>
  <c r="Q496" i="4" s="1"/>
  <c r="R496" i="4" s="1"/>
  <c r="N497" i="4"/>
  <c r="O497" i="4" s="1"/>
  <c r="Q497" i="4" s="1"/>
  <c r="R497" i="4" s="1"/>
  <c r="N498" i="4"/>
  <c r="O498" i="4" s="1"/>
  <c r="Q498" i="4" s="1"/>
  <c r="R498" i="4" s="1"/>
  <c r="N499" i="4"/>
  <c r="O499" i="4" s="1"/>
  <c r="Q499" i="4" s="1"/>
  <c r="R499" i="4" s="1"/>
  <c r="N500" i="4"/>
  <c r="O500" i="4" s="1"/>
  <c r="Q500" i="4" s="1"/>
  <c r="R500" i="4" s="1"/>
  <c r="N673" i="4"/>
  <c r="O673" i="4" s="1"/>
  <c r="Q673" i="4" s="1"/>
  <c r="R673" i="4" s="1"/>
  <c r="N674" i="4"/>
  <c r="O674" i="4" s="1"/>
  <c r="Q674" i="4" s="1"/>
  <c r="R674" i="4" s="1"/>
  <c r="N675" i="4"/>
  <c r="O675" i="4" s="1"/>
  <c r="Q675" i="4" s="1"/>
  <c r="R675" i="4" s="1"/>
  <c r="N676" i="4"/>
  <c r="O676" i="4" s="1"/>
  <c r="Q676" i="4" s="1"/>
  <c r="R676" i="4" s="1"/>
  <c r="N677" i="4"/>
  <c r="O677" i="4" s="1"/>
  <c r="Q677" i="4" s="1"/>
  <c r="R677" i="4" s="1"/>
  <c r="N678" i="4"/>
  <c r="O678" i="4" s="1"/>
  <c r="Q678" i="4" s="1"/>
  <c r="R678" i="4" s="1"/>
  <c r="N22" i="4"/>
  <c r="O22" i="4" s="1"/>
  <c r="Q22" i="4" s="1"/>
  <c r="R22" i="4" s="1"/>
  <c r="N23" i="4"/>
  <c r="O23" i="4" s="1"/>
  <c r="Q23" i="4" s="1"/>
  <c r="R23" i="4" s="1"/>
  <c r="N24" i="4"/>
  <c r="O24" i="4" s="1"/>
  <c r="Q24" i="4" s="1"/>
  <c r="R24" i="4" s="1"/>
  <c r="N25" i="4"/>
  <c r="O25" i="4" s="1"/>
  <c r="Q25" i="4" s="1"/>
  <c r="R25" i="4" s="1"/>
  <c r="N26" i="4"/>
  <c r="O26" i="4" s="1"/>
  <c r="Q26" i="4" s="1"/>
  <c r="R26" i="4" s="1"/>
  <c r="N27" i="4"/>
  <c r="O27" i="4" s="1"/>
  <c r="Q27" i="4" s="1"/>
  <c r="R27" i="4" s="1"/>
  <c r="N28" i="4"/>
  <c r="O28" i="4" s="1"/>
  <c r="Q28" i="4" s="1"/>
  <c r="R28" i="4" s="1"/>
  <c r="N29" i="4"/>
  <c r="O29" i="4" s="1"/>
  <c r="Q29" i="4" s="1"/>
  <c r="R29" i="4" s="1"/>
  <c r="N30" i="4"/>
  <c r="O30" i="4" s="1"/>
  <c r="Q30" i="4" s="1"/>
  <c r="R30" i="4" s="1"/>
  <c r="N31" i="4"/>
  <c r="O31" i="4" s="1"/>
  <c r="Q31" i="4" s="1"/>
  <c r="R31" i="4" s="1"/>
  <c r="N32" i="4"/>
  <c r="O32" i="4" s="1"/>
  <c r="Q32" i="4" s="1"/>
  <c r="R32" i="4" s="1"/>
  <c r="N33" i="4"/>
  <c r="O33" i="4" s="1"/>
  <c r="Q33" i="4" s="1"/>
  <c r="R33" i="4" s="1"/>
  <c r="N34" i="4"/>
  <c r="O34" i="4" s="1"/>
  <c r="Q34" i="4" s="1"/>
  <c r="R34" i="4" s="1"/>
  <c r="N35" i="4"/>
  <c r="O35" i="4" s="1"/>
  <c r="Q35" i="4" s="1"/>
  <c r="R35" i="4" s="1"/>
  <c r="N36" i="4"/>
  <c r="O36" i="4" s="1"/>
  <c r="Q36" i="4" s="1"/>
  <c r="R36" i="4" s="1"/>
  <c r="N37" i="4"/>
  <c r="O37" i="4" s="1"/>
  <c r="Q37" i="4" s="1"/>
  <c r="R37" i="4" s="1"/>
  <c r="N38" i="4"/>
  <c r="O38" i="4" s="1"/>
  <c r="Q38" i="4" s="1"/>
  <c r="R38" i="4" s="1"/>
  <c r="N39" i="4"/>
  <c r="O39" i="4" s="1"/>
  <c r="Q39" i="4" s="1"/>
  <c r="R39" i="4" s="1"/>
  <c r="N40" i="4"/>
  <c r="O40" i="4" s="1"/>
  <c r="Q40" i="4" s="1"/>
  <c r="R40" i="4" s="1"/>
  <c r="N41" i="4"/>
  <c r="O41" i="4" s="1"/>
  <c r="Q41" i="4" s="1"/>
  <c r="R41" i="4" s="1"/>
  <c r="N42" i="4"/>
  <c r="O42" i="4" s="1"/>
  <c r="Q42" i="4" s="1"/>
  <c r="R42" i="4" s="1"/>
  <c r="N98" i="4"/>
  <c r="O98" i="4" s="1"/>
  <c r="Q98" i="4" s="1"/>
  <c r="R98" i="4" s="1"/>
  <c r="N99" i="4"/>
  <c r="O99" i="4" s="1"/>
  <c r="Q99" i="4" s="1"/>
  <c r="R99" i="4" s="1"/>
  <c r="N100" i="4"/>
  <c r="O100" i="4" s="1"/>
  <c r="Q100" i="4" s="1"/>
  <c r="R100" i="4" s="1"/>
  <c r="N101" i="4"/>
  <c r="O101" i="4" s="1"/>
  <c r="Q101" i="4" s="1"/>
  <c r="R101" i="4" s="1"/>
  <c r="N102" i="4"/>
  <c r="O102" i="4" s="1"/>
  <c r="Q102" i="4" s="1"/>
  <c r="R102" i="4" s="1"/>
  <c r="N103" i="4"/>
  <c r="O103" i="4" s="1"/>
  <c r="Q103" i="4" s="1"/>
  <c r="R103" i="4" s="1"/>
  <c r="N85" i="4"/>
  <c r="O85" i="4" s="1"/>
  <c r="Q85" i="4" s="1"/>
  <c r="R85" i="4" s="1"/>
  <c r="N86" i="4"/>
  <c r="O86" i="4" s="1"/>
  <c r="Q86" i="4" s="1"/>
  <c r="R86" i="4" s="1"/>
  <c r="N87" i="4"/>
  <c r="O87" i="4" s="1"/>
  <c r="Q87" i="4" s="1"/>
  <c r="R87" i="4" s="1"/>
  <c r="N88" i="4"/>
  <c r="O88" i="4" s="1"/>
  <c r="Q88" i="4" s="1"/>
  <c r="R88" i="4" s="1"/>
  <c r="N89" i="4"/>
  <c r="O89" i="4" s="1"/>
  <c r="Q89" i="4" s="1"/>
  <c r="R89" i="4" s="1"/>
  <c r="N90" i="4"/>
  <c r="O90" i="4" s="1"/>
  <c r="Q90" i="4" s="1"/>
  <c r="R90" i="4" s="1"/>
  <c r="N91" i="4"/>
  <c r="O91" i="4" s="1"/>
  <c r="Q91" i="4" s="1"/>
  <c r="R91" i="4" s="1"/>
  <c r="N92" i="4"/>
  <c r="O92" i="4" s="1"/>
  <c r="Q92" i="4" s="1"/>
  <c r="R92" i="4" s="1"/>
  <c r="N93" i="4"/>
  <c r="O93" i="4" s="1"/>
  <c r="Q93" i="4" s="1"/>
  <c r="R93" i="4" s="1"/>
  <c r="N94" i="4"/>
  <c r="O94" i="4" s="1"/>
  <c r="Q94" i="4" s="1"/>
  <c r="R94" i="4" s="1"/>
  <c r="N95" i="4"/>
  <c r="O95" i="4" s="1"/>
  <c r="Q95" i="4" s="1"/>
  <c r="R95" i="4" s="1"/>
  <c r="N96" i="4"/>
  <c r="O96" i="4" s="1"/>
  <c r="Q96" i="4" s="1"/>
  <c r="R96" i="4" s="1"/>
  <c r="N144" i="4"/>
  <c r="O144" i="4" s="1"/>
  <c r="Q144" i="4" s="1"/>
  <c r="R144" i="4" s="1"/>
  <c r="N145" i="4"/>
  <c r="O145" i="4" s="1"/>
  <c r="Q145" i="4" s="1"/>
  <c r="R145" i="4" s="1"/>
  <c r="N146" i="4"/>
  <c r="O146" i="4" s="1"/>
  <c r="Q146" i="4" s="1"/>
  <c r="R146" i="4" s="1"/>
  <c r="N147" i="4"/>
  <c r="O147" i="4" s="1"/>
  <c r="Q147" i="4" s="1"/>
  <c r="R147" i="4" s="1"/>
  <c r="N148" i="4"/>
  <c r="O148" i="4" s="1"/>
  <c r="Q148" i="4" s="1"/>
  <c r="R148" i="4" s="1"/>
  <c r="N149" i="4"/>
  <c r="O149" i="4" s="1"/>
  <c r="Q149" i="4" s="1"/>
  <c r="R149" i="4" s="1"/>
  <c r="N150" i="4"/>
  <c r="O150" i="4" s="1"/>
  <c r="Q150" i="4" s="1"/>
  <c r="R150" i="4" s="1"/>
  <c r="N151" i="4"/>
  <c r="O151" i="4" s="1"/>
  <c r="Q151" i="4" s="1"/>
  <c r="R151" i="4" s="1"/>
  <c r="N70" i="4"/>
  <c r="O70" i="4" s="1"/>
  <c r="Q70" i="4" s="1"/>
  <c r="R70" i="4" s="1"/>
  <c r="N71" i="4"/>
  <c r="O71" i="4" s="1"/>
  <c r="Q71" i="4" s="1"/>
  <c r="R71" i="4" s="1"/>
  <c r="N72" i="4"/>
  <c r="O72" i="4" s="1"/>
  <c r="Q72" i="4" s="1"/>
  <c r="R72" i="4" s="1"/>
  <c r="N73" i="4"/>
  <c r="O73" i="4" s="1"/>
  <c r="Q73" i="4" s="1"/>
  <c r="R73" i="4" s="1"/>
  <c r="N74" i="4"/>
  <c r="O74" i="4" s="1"/>
  <c r="Q74" i="4" s="1"/>
  <c r="R74" i="4" s="1"/>
  <c r="N75" i="4"/>
  <c r="O75" i="4" s="1"/>
  <c r="Q75" i="4" s="1"/>
  <c r="R75" i="4" s="1"/>
  <c r="N46" i="4"/>
  <c r="O46" i="4" s="1"/>
  <c r="Q46" i="4" s="1"/>
  <c r="R46" i="4" s="1"/>
  <c r="N47" i="4"/>
  <c r="O47" i="4" s="1"/>
  <c r="Q47" i="4" s="1"/>
  <c r="R47" i="4" s="1"/>
  <c r="N48" i="4"/>
  <c r="O48" i="4" s="1"/>
  <c r="Q48" i="4" s="1"/>
  <c r="R48" i="4" s="1"/>
  <c r="N49" i="4"/>
  <c r="O49" i="4" s="1"/>
  <c r="Q49" i="4" s="1"/>
  <c r="R49" i="4" s="1"/>
  <c r="N50" i="4"/>
  <c r="O50" i="4" s="1"/>
  <c r="Q50" i="4" s="1"/>
  <c r="R50" i="4" s="1"/>
  <c r="N51" i="4"/>
  <c r="O51" i="4" s="1"/>
  <c r="Q51" i="4" s="1"/>
  <c r="R51" i="4" s="1"/>
  <c r="N52" i="4"/>
  <c r="O52" i="4" s="1"/>
  <c r="Q52" i="4" s="1"/>
  <c r="R52" i="4" s="1"/>
  <c r="N53" i="4"/>
  <c r="O53" i="4" s="1"/>
  <c r="Q53" i="4" s="1"/>
  <c r="R53" i="4" s="1"/>
  <c r="N54" i="4"/>
  <c r="O54" i="4" s="1"/>
  <c r="Q54" i="4" s="1"/>
  <c r="R54" i="4" s="1"/>
  <c r="N55" i="4"/>
  <c r="O55" i="4" s="1"/>
  <c r="Q55" i="4" s="1"/>
  <c r="R55" i="4" s="1"/>
  <c r="N56" i="4"/>
  <c r="O56" i="4" s="1"/>
  <c r="Q56" i="4" s="1"/>
  <c r="R56" i="4" s="1"/>
  <c r="N62" i="4"/>
  <c r="O62" i="4" s="1"/>
  <c r="Q62" i="4" s="1"/>
  <c r="R62" i="4" s="1"/>
  <c r="N63" i="4"/>
  <c r="O63" i="4" s="1"/>
  <c r="Q63" i="4" s="1"/>
  <c r="R63" i="4" s="1"/>
  <c r="N64" i="4"/>
  <c r="O64" i="4" s="1"/>
  <c r="Q64" i="4" s="1"/>
  <c r="R64" i="4" s="1"/>
  <c r="N65" i="4"/>
  <c r="O65" i="4" s="1"/>
  <c r="Q65" i="4" s="1"/>
  <c r="R65" i="4" s="1"/>
  <c r="N66" i="4"/>
  <c r="O66" i="4" s="1"/>
  <c r="Q66" i="4" s="1"/>
  <c r="R66" i="4" s="1"/>
  <c r="N4" i="4"/>
  <c r="O4" i="4" s="1"/>
  <c r="Q4" i="4" s="1"/>
  <c r="R4" i="4" s="1"/>
  <c r="N5" i="4"/>
  <c r="O5" i="4" s="1"/>
  <c r="Q5" i="4" s="1"/>
  <c r="R5" i="4" s="1"/>
  <c r="N6" i="4"/>
  <c r="O6" i="4" s="1"/>
  <c r="Q6" i="4" s="1"/>
  <c r="R6" i="4" s="1"/>
  <c r="N7" i="4"/>
  <c r="O7" i="4" s="1"/>
  <c r="Q7" i="4" s="1"/>
  <c r="R7" i="4" s="1"/>
  <c r="N8" i="4"/>
  <c r="O8" i="4" s="1"/>
  <c r="Q8" i="4" s="1"/>
  <c r="R8" i="4" s="1"/>
  <c r="N9" i="4"/>
  <c r="O9" i="4" s="1"/>
  <c r="Q9" i="4" s="1"/>
  <c r="R9" i="4" s="1"/>
  <c r="N10" i="4"/>
  <c r="O10" i="4" s="1"/>
  <c r="Q10" i="4" s="1"/>
  <c r="R10" i="4" s="1"/>
  <c r="N11" i="4"/>
  <c r="O11" i="4" s="1"/>
  <c r="Q11" i="4" s="1"/>
  <c r="R11" i="4" s="1"/>
  <c r="N12" i="4"/>
  <c r="O12" i="4" s="1"/>
  <c r="Q12" i="4" s="1"/>
  <c r="R12" i="4" s="1"/>
  <c r="N13" i="4"/>
  <c r="O13" i="4" s="1"/>
  <c r="Q13" i="4" s="1"/>
  <c r="R13" i="4" s="1"/>
  <c r="N14" i="4"/>
  <c r="O14" i="4" s="1"/>
  <c r="Q14" i="4" s="1"/>
  <c r="R14" i="4" s="1"/>
  <c r="N15" i="4"/>
  <c r="O15" i="4" s="1"/>
  <c r="Q15" i="4" s="1"/>
  <c r="R15" i="4" s="1"/>
  <c r="N16" i="4"/>
  <c r="O16" i="4" s="1"/>
  <c r="Q16" i="4" s="1"/>
  <c r="R16" i="4" s="1"/>
  <c r="N17" i="4"/>
  <c r="O17" i="4" s="1"/>
  <c r="Q17" i="4" s="1"/>
  <c r="R17" i="4" s="1"/>
  <c r="N78" i="4"/>
  <c r="O78" i="4" s="1"/>
  <c r="Q78" i="4" s="1"/>
  <c r="R78" i="4" s="1"/>
  <c r="N79" i="4"/>
  <c r="O79" i="4" s="1"/>
  <c r="Q79" i="4" s="1"/>
  <c r="R79" i="4" s="1"/>
  <c r="N80" i="4"/>
  <c r="O80" i="4" s="1"/>
  <c r="Q80" i="4" s="1"/>
  <c r="R80" i="4" s="1"/>
  <c r="N81" i="4"/>
  <c r="O81" i="4" s="1"/>
  <c r="Q81" i="4" s="1"/>
  <c r="R81" i="4" s="1"/>
  <c r="N82" i="4"/>
  <c r="O82" i="4" s="1"/>
  <c r="Q82" i="4" s="1"/>
  <c r="R82" i="4" s="1"/>
  <c r="N83" i="4"/>
  <c r="O83" i="4" s="1"/>
  <c r="Q83" i="4" s="1"/>
  <c r="R83" i="4" s="1"/>
  <c r="N173" i="4"/>
  <c r="O173" i="4" s="1"/>
  <c r="Q173" i="4" s="1"/>
  <c r="R173" i="4" s="1"/>
  <c r="N174" i="4"/>
  <c r="O174" i="4" s="1"/>
  <c r="N175" i="4"/>
  <c r="O175" i="4" s="1"/>
  <c r="Q175" i="4" s="1"/>
  <c r="R175" i="4" s="1"/>
  <c r="N176" i="4"/>
  <c r="O176" i="4" s="1"/>
  <c r="Q176" i="4" s="1"/>
  <c r="R176" i="4" s="1"/>
  <c r="N177" i="4"/>
  <c r="O177" i="4" s="1"/>
  <c r="Q177" i="4" s="1"/>
  <c r="R177" i="4" s="1"/>
  <c r="N178" i="4"/>
  <c r="O178" i="4" s="1"/>
  <c r="N179" i="4"/>
  <c r="O179" i="4" s="1"/>
  <c r="Q179" i="4" s="1"/>
  <c r="R179" i="4" s="1"/>
  <c r="N180" i="4"/>
  <c r="O180" i="4" s="1"/>
  <c r="Q180" i="4" s="1"/>
  <c r="R180" i="4" s="1"/>
  <c r="N181" i="4"/>
  <c r="O181" i="4" s="1"/>
  <c r="Q181" i="4" s="1"/>
  <c r="R181" i="4" s="1"/>
  <c r="N182" i="4"/>
  <c r="O182" i="4" s="1"/>
  <c r="N183" i="4"/>
  <c r="O183" i="4" s="1"/>
  <c r="Q183" i="4" s="1"/>
  <c r="R183" i="4" s="1"/>
  <c r="N184" i="4"/>
  <c r="O184" i="4" s="1"/>
  <c r="Q184" i="4" s="1"/>
  <c r="R184" i="4" s="1"/>
  <c r="N199" i="4"/>
  <c r="O199" i="4" s="1"/>
  <c r="Q199" i="4" s="1"/>
  <c r="R199" i="4" s="1"/>
  <c r="N200" i="4"/>
  <c r="O200" i="4" s="1"/>
  <c r="Q200" i="4" s="1"/>
  <c r="R200" i="4" s="1"/>
  <c r="N201" i="4"/>
  <c r="O201" i="4" s="1"/>
  <c r="Q201" i="4" s="1"/>
  <c r="R201" i="4" s="1"/>
  <c r="N202" i="4"/>
  <c r="O202" i="4" s="1"/>
  <c r="Q202" i="4" s="1"/>
  <c r="R202" i="4" s="1"/>
  <c r="N203" i="4"/>
  <c r="O203" i="4" s="1"/>
  <c r="Q203" i="4" s="1"/>
  <c r="R203" i="4" s="1"/>
  <c r="N204" i="4"/>
  <c r="O204" i="4" s="1"/>
  <c r="Q204" i="4" s="1"/>
  <c r="R204" i="4" s="1"/>
  <c r="N205" i="4"/>
  <c r="O205" i="4" s="1"/>
  <c r="Q205" i="4" s="1"/>
  <c r="R205" i="4" s="1"/>
  <c r="N153" i="4"/>
  <c r="O153" i="4" s="1"/>
  <c r="Q153" i="4" s="1"/>
  <c r="R153" i="4" s="1"/>
  <c r="N154" i="4"/>
  <c r="O154" i="4" s="1"/>
  <c r="Q154" i="4" s="1"/>
  <c r="R154" i="4" s="1"/>
  <c r="N155" i="4"/>
  <c r="O155" i="4" s="1"/>
  <c r="Q155" i="4" s="1"/>
  <c r="R155" i="4" s="1"/>
  <c r="N156" i="4"/>
  <c r="O156" i="4" s="1"/>
  <c r="Q156" i="4" s="1"/>
  <c r="R156" i="4" s="1"/>
  <c r="N157" i="4"/>
  <c r="O157" i="4" s="1"/>
  <c r="Q157" i="4" s="1"/>
  <c r="R157" i="4" s="1"/>
  <c r="N158" i="4"/>
  <c r="O158" i="4" s="1"/>
  <c r="N159" i="4"/>
  <c r="O159" i="4" s="1"/>
  <c r="Q159" i="4" s="1"/>
  <c r="R159" i="4" s="1"/>
  <c r="N160" i="4"/>
  <c r="O160" i="4" s="1"/>
  <c r="Q160" i="4" s="1"/>
  <c r="R160" i="4" s="1"/>
  <c r="N161" i="4"/>
  <c r="O161" i="4" s="1"/>
  <c r="Q161" i="4" s="1"/>
  <c r="R161" i="4" s="1"/>
  <c r="N107" i="4"/>
  <c r="O107" i="4" s="1"/>
  <c r="Q107" i="4" s="1"/>
  <c r="R107" i="4" s="1"/>
  <c r="N108" i="4"/>
  <c r="O108" i="4" s="1"/>
  <c r="Q108" i="4" s="1"/>
  <c r="R108" i="4" s="1"/>
  <c r="N109" i="4"/>
  <c r="O109" i="4" s="1"/>
  <c r="Q109" i="4" s="1"/>
  <c r="R109" i="4" s="1"/>
  <c r="N110" i="4"/>
  <c r="O110" i="4" s="1"/>
  <c r="Q110" i="4" s="1"/>
  <c r="R110" i="4" s="1"/>
  <c r="N111" i="4"/>
  <c r="O111" i="4" s="1"/>
  <c r="Q111" i="4" s="1"/>
  <c r="R111" i="4" s="1"/>
  <c r="N112" i="4"/>
  <c r="O112" i="4" s="1"/>
  <c r="Q112" i="4" s="1"/>
  <c r="R112" i="4" s="1"/>
  <c r="N136" i="4"/>
  <c r="O136" i="4" s="1"/>
  <c r="Q136" i="4" s="1"/>
  <c r="R136" i="4" s="1"/>
  <c r="N137" i="4"/>
  <c r="O137" i="4" s="1"/>
  <c r="Q137" i="4" s="1"/>
  <c r="R137" i="4" s="1"/>
  <c r="N138" i="4"/>
  <c r="O138" i="4" s="1"/>
  <c r="N139" i="4"/>
  <c r="O139" i="4" s="1"/>
  <c r="Q139" i="4" s="1"/>
  <c r="R139" i="4" s="1"/>
  <c r="N140" i="4"/>
  <c r="O140" i="4" s="1"/>
  <c r="Q140" i="4" s="1"/>
  <c r="R140" i="4" s="1"/>
  <c r="N141" i="4"/>
  <c r="O141" i="4" s="1"/>
  <c r="Q141" i="4" s="1"/>
  <c r="R141" i="4" s="1"/>
  <c r="N142" i="4"/>
  <c r="O142" i="4" s="1"/>
  <c r="Q142" i="4" s="1"/>
  <c r="R142" i="4" s="1"/>
  <c r="N115" i="4"/>
  <c r="O115" i="4" s="1"/>
  <c r="Q115" i="4" s="1"/>
  <c r="R115" i="4" s="1"/>
  <c r="N116" i="4"/>
  <c r="O116" i="4" s="1"/>
  <c r="Q116" i="4" s="1"/>
  <c r="R116" i="4" s="1"/>
  <c r="N117" i="4"/>
  <c r="O117" i="4" s="1"/>
  <c r="Q117" i="4" s="1"/>
  <c r="R117" i="4" s="1"/>
  <c r="N118" i="4"/>
  <c r="O118" i="4" s="1"/>
  <c r="Q118" i="4" s="1"/>
  <c r="R118" i="4" s="1"/>
  <c r="N119" i="4"/>
  <c r="O119" i="4" s="1"/>
  <c r="Q119" i="4" s="1"/>
  <c r="R119" i="4" s="1"/>
  <c r="N120" i="4"/>
  <c r="O120" i="4" s="1"/>
  <c r="Q120" i="4" s="1"/>
  <c r="R120" i="4" s="1"/>
  <c r="N121" i="4"/>
  <c r="O121" i="4" s="1"/>
  <c r="Q121" i="4" s="1"/>
  <c r="R121" i="4" s="1"/>
  <c r="N187" i="4"/>
  <c r="O187" i="4" s="1"/>
  <c r="Q187" i="4" s="1"/>
  <c r="R187" i="4" s="1"/>
  <c r="N188" i="4"/>
  <c r="O188" i="4" s="1"/>
  <c r="Q188" i="4" s="1"/>
  <c r="R188" i="4" s="1"/>
  <c r="N189" i="4"/>
  <c r="O189" i="4" s="1"/>
  <c r="Q189" i="4" s="1"/>
  <c r="R189" i="4" s="1"/>
  <c r="N190" i="4"/>
  <c r="O190" i="4" s="1"/>
  <c r="Q190" i="4" s="1"/>
  <c r="R190" i="4" s="1"/>
  <c r="N191" i="4"/>
  <c r="O191" i="4" s="1"/>
  <c r="Q191" i="4" s="1"/>
  <c r="R191" i="4" s="1"/>
  <c r="N192" i="4"/>
  <c r="O192" i="4" s="1"/>
  <c r="Q192" i="4" s="1"/>
  <c r="R192" i="4" s="1"/>
  <c r="N124" i="4"/>
  <c r="O124" i="4" s="1"/>
  <c r="Q124" i="4" s="1"/>
  <c r="R124" i="4" s="1"/>
  <c r="N125" i="4"/>
  <c r="O125" i="4" s="1"/>
  <c r="Q125" i="4" s="1"/>
  <c r="R125" i="4" s="1"/>
  <c r="N126" i="4"/>
  <c r="O126" i="4" s="1"/>
  <c r="Q126" i="4" s="1"/>
  <c r="R126" i="4" s="1"/>
  <c r="N127" i="4"/>
  <c r="O127" i="4" s="1"/>
  <c r="Q127" i="4" s="1"/>
  <c r="R127" i="4" s="1"/>
  <c r="N128" i="4"/>
  <c r="O128" i="4" s="1"/>
  <c r="Q128" i="4" s="1"/>
  <c r="R128" i="4" s="1"/>
  <c r="N129" i="4"/>
  <c r="O129" i="4" s="1"/>
  <c r="Q129" i="4" s="1"/>
  <c r="R129" i="4" s="1"/>
  <c r="N130" i="4"/>
  <c r="O130" i="4" s="1"/>
  <c r="Q130" i="4" s="1"/>
  <c r="R130" i="4" s="1"/>
  <c r="N131" i="4"/>
  <c r="O131" i="4" s="1"/>
  <c r="Q131" i="4" s="1"/>
  <c r="R131" i="4" s="1"/>
  <c r="N132" i="4"/>
  <c r="O132" i="4" s="1"/>
  <c r="Q132" i="4" s="1"/>
  <c r="R132" i="4" s="1"/>
  <c r="N323" i="4"/>
  <c r="O323" i="4" s="1"/>
  <c r="Q323" i="4" s="1"/>
  <c r="R323" i="4" s="1"/>
  <c r="N324" i="4"/>
  <c r="O324" i="4" s="1"/>
  <c r="Q324" i="4" s="1"/>
  <c r="R324" i="4" s="1"/>
  <c r="N325" i="4"/>
  <c r="O325" i="4" s="1"/>
  <c r="Q325" i="4" s="1"/>
  <c r="R325" i="4" s="1"/>
  <c r="N326" i="4"/>
  <c r="O326" i="4" s="1"/>
  <c r="Q326" i="4" s="1"/>
  <c r="R326" i="4" s="1"/>
  <c r="N327" i="4"/>
  <c r="O327" i="4" s="1"/>
  <c r="Q327" i="4" s="1"/>
  <c r="R327" i="4" s="1"/>
  <c r="N280" i="4"/>
  <c r="O280" i="4" s="1"/>
  <c r="Q280" i="4" s="1"/>
  <c r="R280" i="4" s="1"/>
  <c r="N281" i="4"/>
  <c r="O281" i="4" s="1"/>
  <c r="Q281" i="4" s="1"/>
  <c r="R281" i="4" s="1"/>
  <c r="N282" i="4"/>
  <c r="O282" i="4" s="1"/>
  <c r="Q282" i="4" s="1"/>
  <c r="R282" i="4" s="1"/>
  <c r="N283" i="4"/>
  <c r="O283" i="4" s="1"/>
  <c r="Q283" i="4" s="1"/>
  <c r="R283" i="4" s="1"/>
  <c r="N284" i="4"/>
  <c r="O284" i="4" s="1"/>
  <c r="Q284" i="4" s="1"/>
  <c r="R284" i="4" s="1"/>
  <c r="N285" i="4"/>
  <c r="O285" i="4" s="1"/>
  <c r="Q285" i="4" s="1"/>
  <c r="R285" i="4" s="1"/>
  <c r="N286" i="4"/>
  <c r="O286" i="4" s="1"/>
  <c r="Q286" i="4" s="1"/>
  <c r="R286" i="4" s="1"/>
  <c r="N287" i="4"/>
  <c r="O287" i="4" s="1"/>
  <c r="Q287" i="4" s="1"/>
  <c r="R287" i="4" s="1"/>
  <c r="N288" i="4"/>
  <c r="O288" i="4" s="1"/>
  <c r="Q288" i="4" s="1"/>
  <c r="R288" i="4" s="1"/>
  <c r="N289" i="4"/>
  <c r="O289" i="4" s="1"/>
  <c r="Q289" i="4" s="1"/>
  <c r="R289" i="4" s="1"/>
  <c r="N290" i="4"/>
  <c r="O290" i="4" s="1"/>
  <c r="Q290" i="4" s="1"/>
  <c r="R290" i="4" s="1"/>
  <c r="N337" i="4"/>
  <c r="O337" i="4" s="1"/>
  <c r="Q337" i="4" s="1"/>
  <c r="R337" i="4" s="1"/>
  <c r="N338" i="4"/>
  <c r="O338" i="4" s="1"/>
  <c r="N339" i="4"/>
  <c r="O339" i="4" s="1"/>
  <c r="Q339" i="4" s="1"/>
  <c r="R339" i="4" s="1"/>
  <c r="N340" i="4"/>
  <c r="O340" i="4" s="1"/>
  <c r="Q340" i="4" s="1"/>
  <c r="R340" i="4" s="1"/>
  <c r="N341" i="4"/>
  <c r="O341" i="4" s="1"/>
  <c r="Q341" i="4" s="1"/>
  <c r="R341" i="4" s="1"/>
  <c r="N342" i="4"/>
  <c r="O342" i="4" s="1"/>
  <c r="N343" i="4"/>
  <c r="O343" i="4" s="1"/>
  <c r="Q343" i="4" s="1"/>
  <c r="R343" i="4" s="1"/>
  <c r="N344" i="4"/>
  <c r="O344" i="4" s="1"/>
  <c r="Q344" i="4" s="1"/>
  <c r="R344" i="4" s="1"/>
  <c r="N295" i="4"/>
  <c r="O295" i="4" s="1"/>
  <c r="Q295" i="4" s="1"/>
  <c r="R295" i="4" s="1"/>
  <c r="N296" i="4"/>
  <c r="O296" i="4" s="1"/>
  <c r="Q296" i="4" s="1"/>
  <c r="R296" i="4" s="1"/>
  <c r="N297" i="4"/>
  <c r="O297" i="4" s="1"/>
  <c r="Q297" i="4" s="1"/>
  <c r="R297" i="4" s="1"/>
  <c r="N298" i="4"/>
  <c r="O298" i="4" s="1"/>
  <c r="Q298" i="4" s="1"/>
  <c r="R298" i="4" s="1"/>
  <c r="N299" i="4"/>
  <c r="O299" i="4" s="1"/>
  <c r="Q299" i="4" s="1"/>
  <c r="R299" i="4" s="1"/>
  <c r="N300" i="4"/>
  <c r="O300" i="4" s="1"/>
  <c r="Q300" i="4" s="1"/>
  <c r="R300" i="4" s="1"/>
  <c r="N301" i="4"/>
  <c r="O301" i="4" s="1"/>
  <c r="Q301" i="4" s="1"/>
  <c r="R301" i="4" s="1"/>
  <c r="N334" i="4"/>
  <c r="O334" i="4" s="1"/>
  <c r="Q334" i="4" s="1"/>
  <c r="R334" i="4" s="1"/>
  <c r="N331" i="4"/>
  <c r="O331" i="4" s="1"/>
  <c r="N332" i="4"/>
  <c r="O332" i="4" s="1"/>
  <c r="Q332" i="4" s="1"/>
  <c r="R332" i="4" s="1"/>
  <c r="N312" i="4"/>
  <c r="O312" i="4" s="1"/>
  <c r="Q312" i="4" s="1"/>
  <c r="R312" i="4" s="1"/>
  <c r="N313" i="4"/>
  <c r="O313" i="4" s="1"/>
  <c r="Q313" i="4" s="1"/>
  <c r="R313" i="4" s="1"/>
  <c r="N314" i="4"/>
  <c r="O314" i="4" s="1"/>
  <c r="N315" i="4"/>
  <c r="O315" i="4" s="1"/>
  <c r="Q315" i="4" s="1"/>
  <c r="R315" i="4" s="1"/>
  <c r="N316" i="4"/>
  <c r="O316" i="4" s="1"/>
  <c r="Q316" i="4" s="1"/>
  <c r="R316" i="4" s="1"/>
  <c r="N317" i="4"/>
  <c r="O317" i="4" s="1"/>
  <c r="Q317" i="4" s="1"/>
  <c r="R317" i="4" s="1"/>
  <c r="N318" i="4"/>
  <c r="O318" i="4" s="1"/>
  <c r="Q318" i="4" s="1"/>
  <c r="R318" i="4" s="1"/>
  <c r="N304" i="4"/>
  <c r="O304" i="4" s="1"/>
  <c r="Q304" i="4" s="1"/>
  <c r="R304" i="4" s="1"/>
  <c r="N305" i="4"/>
  <c r="O305" i="4" s="1"/>
  <c r="Q305" i="4" s="1"/>
  <c r="R305" i="4" s="1"/>
  <c r="N306" i="4"/>
  <c r="O306" i="4" s="1"/>
  <c r="Q306" i="4" s="1"/>
  <c r="R306" i="4" s="1"/>
  <c r="N307" i="4"/>
  <c r="O307" i="4" s="1"/>
  <c r="N308" i="4"/>
  <c r="O308" i="4" s="1"/>
  <c r="Q308" i="4" s="1"/>
  <c r="R308" i="4" s="1"/>
  <c r="N309" i="4"/>
  <c r="O309" i="4" s="1"/>
  <c r="Q309" i="4" s="1"/>
  <c r="R309" i="4" s="1"/>
  <c r="N310" i="4"/>
  <c r="O310" i="4" s="1"/>
  <c r="Q310" i="4" s="1"/>
  <c r="R310" i="4" s="1"/>
  <c r="N764" i="4"/>
  <c r="O764" i="4" s="1"/>
  <c r="Q764" i="4" s="1"/>
  <c r="R764" i="4" s="1"/>
  <c r="N800" i="4"/>
  <c r="O800" i="4" s="1"/>
  <c r="Q800" i="4" s="1"/>
  <c r="R800" i="4" s="1"/>
  <c r="N765" i="4"/>
  <c r="O765" i="4" s="1"/>
  <c r="Q765" i="4" s="1"/>
  <c r="R765" i="4" s="1"/>
  <c r="N766" i="4"/>
  <c r="O766" i="4" s="1"/>
  <c r="Q766" i="4" s="1"/>
  <c r="R766" i="4" s="1"/>
  <c r="N767" i="4"/>
  <c r="O767" i="4" s="1"/>
  <c r="Q767" i="4" s="1"/>
  <c r="R767" i="4" s="1"/>
  <c r="N768" i="4"/>
  <c r="O768" i="4" s="1"/>
  <c r="Q768" i="4" s="1"/>
  <c r="R768" i="4" s="1"/>
  <c r="N769" i="4"/>
  <c r="O769" i="4" s="1"/>
  <c r="Q769" i="4" s="1"/>
  <c r="R769" i="4" s="1"/>
  <c r="N770" i="4"/>
  <c r="O770" i="4" s="1"/>
  <c r="Q770" i="4" s="1"/>
  <c r="R770" i="4" s="1"/>
  <c r="N771" i="4"/>
  <c r="O771" i="4" s="1"/>
  <c r="Q771" i="4" s="1"/>
  <c r="R771" i="4" s="1"/>
  <c r="N772" i="4"/>
  <c r="O772" i="4" s="1"/>
  <c r="Q772" i="4" s="1"/>
  <c r="R772" i="4" s="1"/>
  <c r="N773" i="4"/>
  <c r="O773" i="4" s="1"/>
  <c r="Q773" i="4" s="1"/>
  <c r="R773" i="4" s="1"/>
  <c r="N774" i="4"/>
  <c r="O774" i="4" s="1"/>
  <c r="Q774" i="4" s="1"/>
  <c r="R774" i="4" s="1"/>
  <c r="N775" i="4"/>
  <c r="O775" i="4" s="1"/>
  <c r="Q775" i="4" s="1"/>
  <c r="R775" i="4" s="1"/>
  <c r="N776" i="4"/>
  <c r="O776" i="4" s="1"/>
  <c r="Q776" i="4" s="1"/>
  <c r="R776" i="4" s="1"/>
  <c r="N777" i="4"/>
  <c r="O777" i="4" s="1"/>
  <c r="Q777" i="4" s="1"/>
  <c r="R777" i="4" s="1"/>
  <c r="N778" i="4"/>
  <c r="O778" i="4" s="1"/>
  <c r="Q778" i="4" s="1"/>
  <c r="R778" i="4" s="1"/>
  <c r="N779" i="4"/>
  <c r="O779" i="4" s="1"/>
  <c r="Q779" i="4" s="1"/>
  <c r="R779" i="4" s="1"/>
  <c r="N780" i="4"/>
  <c r="O780" i="4" s="1"/>
  <c r="Q780" i="4" s="1"/>
  <c r="R780" i="4" s="1"/>
  <c r="N744" i="4"/>
  <c r="O744" i="4" s="1"/>
  <c r="Q744" i="4" s="1"/>
  <c r="R744" i="4" s="1"/>
  <c r="N745" i="4"/>
  <c r="O745" i="4" s="1"/>
  <c r="Q745" i="4" s="1"/>
  <c r="R745" i="4" s="1"/>
  <c r="N746" i="4"/>
  <c r="O746" i="4" s="1"/>
  <c r="N747" i="4"/>
  <c r="O747" i="4" s="1"/>
  <c r="Q747" i="4" s="1"/>
  <c r="R747" i="4" s="1"/>
  <c r="N748" i="4"/>
  <c r="O748" i="4" s="1"/>
  <c r="Q748" i="4" s="1"/>
  <c r="R748" i="4" s="1"/>
  <c r="N749" i="4"/>
  <c r="O749" i="4" s="1"/>
  <c r="Q749" i="4" s="1"/>
  <c r="R749" i="4" s="1"/>
  <c r="N750" i="4"/>
  <c r="O750" i="4" s="1"/>
  <c r="Q750" i="4" s="1"/>
  <c r="R750" i="4" s="1"/>
  <c r="N788" i="4"/>
  <c r="O788" i="4" s="1"/>
  <c r="Q788" i="4" s="1"/>
  <c r="R788" i="4" s="1"/>
  <c r="N789" i="4"/>
  <c r="O789" i="4" s="1"/>
  <c r="Q789" i="4" s="1"/>
  <c r="R789" i="4" s="1"/>
  <c r="N790" i="4"/>
  <c r="O790" i="4" s="1"/>
  <c r="Q790" i="4" s="1"/>
  <c r="R790" i="4" s="1"/>
  <c r="N791" i="4"/>
  <c r="O791" i="4" s="1"/>
  <c r="Q791" i="4" s="1"/>
  <c r="R791" i="4" s="1"/>
  <c r="N792" i="4"/>
  <c r="O792" i="4" s="1"/>
  <c r="Q792" i="4" s="1"/>
  <c r="R792" i="4" s="1"/>
  <c r="N793" i="4"/>
  <c r="O793" i="4" s="1"/>
  <c r="Q793" i="4" s="1"/>
  <c r="R793" i="4" s="1"/>
  <c r="N794" i="4"/>
  <c r="O794" i="4" s="1"/>
  <c r="Q794" i="4" s="1"/>
  <c r="R794" i="4" s="1"/>
  <c r="N796" i="4"/>
  <c r="O796" i="4" s="1"/>
  <c r="Q796" i="4" s="1"/>
  <c r="R796" i="4" s="1"/>
  <c r="N797" i="4"/>
  <c r="O797" i="4" s="1"/>
  <c r="Q797" i="4" s="1"/>
  <c r="R797" i="4" s="1"/>
  <c r="N807" i="4"/>
  <c r="O807" i="4" s="1"/>
  <c r="Q807" i="4" s="1"/>
  <c r="R807" i="4" s="1"/>
  <c r="N808" i="4"/>
  <c r="O808" i="4" s="1"/>
  <c r="Q808" i="4" s="1"/>
  <c r="R808" i="4" s="1"/>
  <c r="N809" i="4"/>
  <c r="O809" i="4" s="1"/>
  <c r="Q809" i="4" s="1"/>
  <c r="R809" i="4" s="1"/>
  <c r="N810" i="4"/>
  <c r="O810" i="4" s="1"/>
  <c r="Q810" i="4" s="1"/>
  <c r="R810" i="4" s="1"/>
  <c r="N811" i="4"/>
  <c r="O811" i="4" s="1"/>
  <c r="Q811" i="4" s="1"/>
  <c r="R811" i="4" s="1"/>
  <c r="N812" i="4"/>
  <c r="O812" i="4" s="1"/>
  <c r="Q812" i="4" s="1"/>
  <c r="R812" i="4" s="1"/>
  <c r="N813" i="4"/>
  <c r="O813" i="4" s="1"/>
  <c r="Q813" i="4" s="1"/>
  <c r="R813" i="4" s="1"/>
  <c r="N814" i="4"/>
  <c r="O814" i="4" s="1"/>
  <c r="Q814" i="4" s="1"/>
  <c r="R814" i="4" s="1"/>
  <c r="N815" i="4"/>
  <c r="O815" i="4" s="1"/>
  <c r="Q815" i="4" s="1"/>
  <c r="R815" i="4" s="1"/>
  <c r="N816" i="4"/>
  <c r="O816" i="4" s="1"/>
  <c r="Q816" i="4" s="1"/>
  <c r="R816" i="4" s="1"/>
  <c r="N817" i="4"/>
  <c r="O817" i="4" s="1"/>
  <c r="N818" i="4"/>
  <c r="O818" i="4" s="1"/>
  <c r="Q818" i="4" s="1"/>
  <c r="R818" i="4" s="1"/>
  <c r="N819" i="4"/>
  <c r="O819" i="4" s="1"/>
  <c r="Q819" i="4" s="1"/>
  <c r="R819" i="4" s="1"/>
  <c r="N820" i="4"/>
  <c r="O820" i="4" s="1"/>
  <c r="Q820" i="4" s="1"/>
  <c r="R820" i="4" s="1"/>
  <c r="N821" i="4"/>
  <c r="O821" i="4" s="1"/>
  <c r="Q821" i="4" s="1"/>
  <c r="R821" i="4" s="1"/>
  <c r="N801" i="4"/>
  <c r="O801" i="4" s="1"/>
  <c r="Q801" i="4" s="1"/>
  <c r="R801" i="4" s="1"/>
  <c r="N802" i="4"/>
  <c r="O802" i="4" s="1"/>
  <c r="Q802" i="4" s="1"/>
  <c r="R802" i="4" s="1"/>
  <c r="N803" i="4"/>
  <c r="O803" i="4" s="1"/>
  <c r="Q803" i="4" s="1"/>
  <c r="R803" i="4" s="1"/>
  <c r="N753" i="4"/>
  <c r="O753" i="4" s="1"/>
  <c r="Q753" i="4" s="1"/>
  <c r="R753" i="4" s="1"/>
  <c r="N754" i="4"/>
  <c r="O754" i="4" s="1"/>
  <c r="Q754" i="4" s="1"/>
  <c r="R754" i="4" s="1"/>
  <c r="N755" i="4"/>
  <c r="O755" i="4" s="1"/>
  <c r="Q755" i="4" s="1"/>
  <c r="R755" i="4" s="1"/>
  <c r="N756" i="4"/>
  <c r="O756" i="4" s="1"/>
  <c r="Q756" i="4" s="1"/>
  <c r="R756" i="4" s="1"/>
  <c r="N757" i="4"/>
  <c r="O757" i="4" s="1"/>
  <c r="Q757" i="4" s="1"/>
  <c r="R757" i="4" s="1"/>
  <c r="N758" i="4"/>
  <c r="O758" i="4" s="1"/>
  <c r="N759" i="4"/>
  <c r="O759" i="4" s="1"/>
  <c r="Q759" i="4" s="1"/>
  <c r="R759" i="4" s="1"/>
  <c r="N760" i="4"/>
  <c r="O760" i="4" s="1"/>
  <c r="Q760" i="4" s="1"/>
  <c r="R760" i="4" s="1"/>
  <c r="N761" i="4"/>
  <c r="O761" i="4" s="1"/>
  <c r="Q761" i="4" s="1"/>
  <c r="R761" i="4" s="1"/>
  <c r="N762" i="4"/>
  <c r="O762" i="4" s="1"/>
  <c r="Q762" i="4" s="1"/>
  <c r="R762" i="4" s="1"/>
  <c r="N881" i="4"/>
  <c r="O881" i="4" s="1"/>
  <c r="Q881" i="4" s="1"/>
  <c r="R881" i="4" s="1"/>
  <c r="N882" i="4"/>
  <c r="O882" i="4" s="1"/>
  <c r="Q882" i="4" s="1"/>
  <c r="R882" i="4" s="1"/>
  <c r="N883" i="4"/>
  <c r="O883" i="4" s="1"/>
  <c r="Q883" i="4" s="1"/>
  <c r="R883" i="4" s="1"/>
  <c r="N884" i="4"/>
  <c r="O884" i="4" s="1"/>
  <c r="Q884" i="4" s="1"/>
  <c r="R884" i="4" s="1"/>
  <c r="N885" i="4"/>
  <c r="O885" i="4" s="1"/>
  <c r="Q885" i="4" s="1"/>
  <c r="R885" i="4" s="1"/>
  <c r="N886" i="4"/>
  <c r="O886" i="4" s="1"/>
  <c r="Q886" i="4" s="1"/>
  <c r="R886" i="4" s="1"/>
  <c r="N887" i="4"/>
  <c r="O887" i="4" s="1"/>
  <c r="Q887" i="4" s="1"/>
  <c r="R887" i="4" s="1"/>
  <c r="N888" i="4"/>
  <c r="O888" i="4" s="1"/>
  <c r="Q888" i="4" s="1"/>
  <c r="R888" i="4" s="1"/>
  <c r="N889" i="4"/>
  <c r="O889" i="4" s="1"/>
  <c r="Q889" i="4" s="1"/>
  <c r="R889" i="4" s="1"/>
  <c r="N890" i="4"/>
  <c r="O890" i="4" s="1"/>
  <c r="Q890" i="4" s="1"/>
  <c r="R890" i="4" s="1"/>
  <c r="N891" i="4"/>
  <c r="O891" i="4" s="1"/>
  <c r="Q891" i="4" s="1"/>
  <c r="R891" i="4" s="1"/>
  <c r="N892" i="4"/>
  <c r="O892" i="4" s="1"/>
  <c r="Q892" i="4" s="1"/>
  <c r="R892" i="4" s="1"/>
  <c r="N893" i="4"/>
  <c r="O893" i="4" s="1"/>
  <c r="Q893" i="4" s="1"/>
  <c r="R893" i="4" s="1"/>
  <c r="N894" i="4"/>
  <c r="O894" i="4" s="1"/>
  <c r="N895" i="4"/>
  <c r="O895" i="4" s="1"/>
  <c r="Q895" i="4" s="1"/>
  <c r="R895" i="4" s="1"/>
  <c r="N897" i="4"/>
  <c r="O897" i="4" s="1"/>
  <c r="Q897" i="4" s="1"/>
  <c r="R897" i="4" s="1"/>
  <c r="N898" i="4"/>
  <c r="O898" i="4" s="1"/>
  <c r="N899" i="4"/>
  <c r="O899" i="4" s="1"/>
  <c r="Q899" i="4" s="1"/>
  <c r="R899" i="4" s="1"/>
  <c r="N900" i="4"/>
  <c r="O900" i="4" s="1"/>
  <c r="Q900" i="4" s="1"/>
  <c r="R900" i="4" s="1"/>
  <c r="N901" i="4"/>
  <c r="O901" i="4" s="1"/>
  <c r="N826" i="4"/>
  <c r="O826" i="4" s="1"/>
  <c r="Q826" i="4" s="1"/>
  <c r="R826" i="4" s="1"/>
  <c r="N827" i="4"/>
  <c r="O827" i="4" s="1"/>
  <c r="Q827" i="4" s="1"/>
  <c r="R827" i="4" s="1"/>
  <c r="N828" i="4"/>
  <c r="O828" i="4" s="1"/>
  <c r="Q828" i="4" s="1"/>
  <c r="R828" i="4" s="1"/>
  <c r="N829" i="4"/>
  <c r="O829" i="4" s="1"/>
  <c r="Q829" i="4" s="1"/>
  <c r="R829" i="4" s="1"/>
  <c r="N830" i="4"/>
  <c r="O830" i="4" s="1"/>
  <c r="Q830" i="4" s="1"/>
  <c r="R830" i="4" s="1"/>
  <c r="N831" i="4"/>
  <c r="O831" i="4" s="1"/>
  <c r="Q831" i="4" s="1"/>
  <c r="R831" i="4" s="1"/>
  <c r="N832" i="4"/>
  <c r="O832" i="4" s="1"/>
  <c r="Q832" i="4" s="1"/>
  <c r="R832" i="4" s="1"/>
  <c r="N861" i="4"/>
  <c r="O861" i="4" s="1"/>
  <c r="Q861" i="4" s="1"/>
  <c r="R861" i="4" s="1"/>
  <c r="N862" i="4"/>
  <c r="O862" i="4" s="1"/>
  <c r="Q862" i="4" s="1"/>
  <c r="R862" i="4" s="1"/>
  <c r="N863" i="4"/>
  <c r="O863" i="4" s="1"/>
  <c r="Q863" i="4" s="1"/>
  <c r="R863" i="4" s="1"/>
  <c r="N864" i="4"/>
  <c r="O864" i="4" s="1"/>
  <c r="Q864" i="4" s="1"/>
  <c r="R864" i="4" s="1"/>
  <c r="N865" i="4"/>
  <c r="O865" i="4" s="1"/>
  <c r="N866" i="4"/>
  <c r="O866" i="4" s="1"/>
  <c r="N867" i="4"/>
  <c r="O867" i="4" s="1"/>
  <c r="Q867" i="4" s="1"/>
  <c r="R867" i="4" s="1"/>
  <c r="N868" i="4"/>
  <c r="O868" i="4" s="1"/>
  <c r="Q868" i="4" s="1"/>
  <c r="R868" i="4" s="1"/>
  <c r="N869" i="4"/>
  <c r="O869" i="4" s="1"/>
  <c r="Q869" i="4" s="1"/>
  <c r="R869" i="4" s="1"/>
  <c r="N849" i="4"/>
  <c r="O849" i="4" s="1"/>
  <c r="Q849" i="4" s="1"/>
  <c r="R849" i="4" s="1"/>
  <c r="N850" i="4"/>
  <c r="O850" i="4" s="1"/>
  <c r="Q850" i="4" s="1"/>
  <c r="R850" i="4" s="1"/>
  <c r="N851" i="4"/>
  <c r="O851" i="4" s="1"/>
  <c r="Q851" i="4" s="1"/>
  <c r="R851" i="4" s="1"/>
  <c r="N852" i="4"/>
  <c r="O852" i="4" s="1"/>
  <c r="Q852" i="4" s="1"/>
  <c r="R852" i="4" s="1"/>
  <c r="N853" i="4"/>
  <c r="O853" i="4" s="1"/>
  <c r="N854" i="4"/>
  <c r="O854" i="4" s="1"/>
  <c r="Q854" i="4" s="1"/>
  <c r="R854" i="4" s="1"/>
  <c r="N855" i="4"/>
  <c r="O855" i="4" s="1"/>
  <c r="Q855" i="4" s="1"/>
  <c r="R855" i="4" s="1"/>
  <c r="N856" i="4"/>
  <c r="O856" i="4" s="1"/>
  <c r="Q856" i="4" s="1"/>
  <c r="R856" i="4" s="1"/>
  <c r="N857" i="4"/>
  <c r="O857" i="4" s="1"/>
  <c r="Q857" i="4" s="1"/>
  <c r="R857" i="4" s="1"/>
  <c r="N873" i="4"/>
  <c r="O873" i="4" s="1"/>
  <c r="Q873" i="4" s="1"/>
  <c r="R873" i="4" s="1"/>
  <c r="N874" i="4"/>
  <c r="O874" i="4" s="1"/>
  <c r="Q874" i="4" s="1"/>
  <c r="R874" i="4" s="1"/>
  <c r="N875" i="4"/>
  <c r="O875" i="4" s="1"/>
  <c r="Q875" i="4" s="1"/>
  <c r="R875" i="4" s="1"/>
  <c r="N837" i="4"/>
  <c r="O837" i="4" s="1"/>
  <c r="Q837" i="4" s="1"/>
  <c r="R837" i="4" s="1"/>
  <c r="N838" i="4"/>
  <c r="O838" i="4" s="1"/>
  <c r="Q838" i="4" s="1"/>
  <c r="R838" i="4" s="1"/>
  <c r="N839" i="4"/>
  <c r="O839" i="4" s="1"/>
  <c r="Q839" i="4" s="1"/>
  <c r="R839" i="4" s="1"/>
  <c r="N840" i="4"/>
  <c r="O840" i="4" s="1"/>
  <c r="Q840" i="4" s="1"/>
  <c r="R840" i="4" s="1"/>
  <c r="N841" i="4"/>
  <c r="O841" i="4" s="1"/>
  <c r="Q841" i="4" s="1"/>
  <c r="R841" i="4" s="1"/>
  <c r="N842" i="4"/>
  <c r="O842" i="4" s="1"/>
  <c r="Q842" i="4" s="1"/>
  <c r="R842" i="4" s="1"/>
  <c r="N843" i="4"/>
  <c r="O843" i="4" s="1"/>
  <c r="Q843" i="4" s="1"/>
  <c r="R843" i="4" s="1"/>
  <c r="N844" i="4"/>
  <c r="O844" i="4" s="1"/>
  <c r="Q844" i="4" s="1"/>
  <c r="R844" i="4" s="1"/>
  <c r="N736" i="4"/>
  <c r="O736" i="4" s="1"/>
  <c r="Q736" i="4" s="1"/>
  <c r="R736" i="4" s="1"/>
  <c r="N687" i="4"/>
  <c r="O687" i="4" s="1"/>
  <c r="Q687" i="4" s="1"/>
  <c r="R687" i="4" s="1"/>
  <c r="N455" i="4"/>
  <c r="O455" i="4" s="1"/>
  <c r="Q455" i="4" s="1"/>
  <c r="R455" i="4" s="1"/>
  <c r="N551" i="4"/>
  <c r="O551" i="4" s="1"/>
  <c r="Q551" i="4" s="1"/>
  <c r="R551" i="4" s="1"/>
  <c r="N431" i="4"/>
  <c r="O431" i="4" s="1"/>
  <c r="Q431" i="4" s="1"/>
  <c r="R431" i="4" s="1"/>
  <c r="N505" i="4"/>
  <c r="O505" i="4" s="1"/>
  <c r="Q505" i="4" s="1"/>
  <c r="R505" i="4" s="1"/>
  <c r="N76" i="4"/>
  <c r="O76" i="4" s="1"/>
  <c r="Q76" i="4" s="1"/>
  <c r="R76" i="4" s="1"/>
  <c r="N57" i="4"/>
  <c r="O57" i="4" s="1"/>
  <c r="Q57" i="4" s="1"/>
  <c r="R57" i="4" s="1"/>
  <c r="N18" i="4"/>
  <c r="O18" i="4" s="1"/>
  <c r="Q18" i="4" s="1"/>
  <c r="R18" i="4" s="1"/>
  <c r="N122" i="4"/>
  <c r="O122" i="4" s="1"/>
  <c r="N193" i="4"/>
  <c r="O193" i="4" s="1"/>
  <c r="Q193" i="4" s="1"/>
  <c r="R193" i="4" s="1"/>
  <c r="N133" i="4"/>
  <c r="O133" i="4" s="1"/>
  <c r="Q133" i="4" s="1"/>
  <c r="R133" i="4" s="1"/>
  <c r="N328" i="4"/>
  <c r="O328" i="4" s="1"/>
  <c r="Q328" i="4" s="1"/>
  <c r="R328" i="4" s="1"/>
  <c r="N822" i="4"/>
  <c r="O822" i="4" s="1"/>
  <c r="Q822" i="4" s="1"/>
  <c r="R822" i="4" s="1"/>
  <c r="N858" i="4"/>
  <c r="O858" i="4" s="1"/>
  <c r="Q858" i="4" s="1"/>
  <c r="R858" i="4" s="1"/>
  <c r="N876" i="4"/>
  <c r="O876" i="4" s="1"/>
  <c r="Q876" i="4" s="1"/>
  <c r="R876" i="4" s="1"/>
  <c r="N859" i="4"/>
  <c r="O859" i="4" s="1"/>
  <c r="Q859" i="4" s="1"/>
  <c r="R859" i="4" s="1"/>
  <c r="N624" i="4"/>
  <c r="O624" i="4" s="1"/>
  <c r="Q624" i="4" s="1"/>
  <c r="R624" i="4" s="1"/>
  <c r="N625" i="4"/>
  <c r="O625" i="4" s="1"/>
  <c r="Q625" i="4" s="1"/>
  <c r="R625" i="4" s="1"/>
  <c r="N652" i="4"/>
  <c r="O652" i="4" s="1"/>
  <c r="Q652" i="4" s="1"/>
  <c r="R652" i="4" s="1"/>
  <c r="N58" i="4"/>
  <c r="O58" i="4" s="1"/>
  <c r="Q58" i="4" s="1"/>
  <c r="R58" i="4" s="1"/>
  <c r="N194" i="4"/>
  <c r="O194" i="4" s="1"/>
  <c r="N43" i="4"/>
  <c r="O43" i="4" s="1"/>
  <c r="Q43" i="4" s="1"/>
  <c r="R43" i="4" s="1"/>
  <c r="N823" i="4"/>
  <c r="O823" i="4" s="1"/>
  <c r="Q823" i="4" s="1"/>
  <c r="R823" i="4" s="1"/>
  <c r="N781" i="4"/>
  <c r="O781" i="4" s="1"/>
  <c r="Q781" i="4" s="1"/>
  <c r="R781" i="4" s="1"/>
  <c r="N456" i="4"/>
  <c r="O456" i="4" s="1"/>
  <c r="Q456" i="4" s="1"/>
  <c r="R456" i="4" s="1"/>
  <c r="N366" i="4"/>
  <c r="O366" i="4" s="1"/>
  <c r="Q366" i="4" s="1"/>
  <c r="R366" i="4" s="1"/>
  <c r="N877" i="4"/>
  <c r="O877" i="4" s="1"/>
  <c r="Q877" i="4" s="1"/>
  <c r="R877" i="4" s="1"/>
  <c r="N386" i="4"/>
  <c r="O386" i="4" s="1"/>
  <c r="N415" i="4"/>
  <c r="O415" i="4" s="1"/>
  <c r="Q415" i="4" s="1"/>
  <c r="R415" i="4" s="1"/>
  <c r="N845" i="4"/>
  <c r="O845" i="4" s="1"/>
  <c r="Q845" i="4" s="1"/>
  <c r="R845" i="4" s="1"/>
  <c r="N302" i="4"/>
  <c r="O302" i="4" s="1"/>
  <c r="N457" i="4"/>
  <c r="O457" i="4" s="1"/>
  <c r="Q457" i="4" s="1"/>
  <c r="R457" i="4" s="1"/>
  <c r="N162" i="4"/>
  <c r="O162" i="4" s="1"/>
  <c r="Q162" i="4" s="1"/>
  <c r="R162" i="4" s="1"/>
  <c r="N291" i="4"/>
  <c r="O291" i="4" s="1"/>
  <c r="Q291" i="4" s="1"/>
  <c r="R291" i="4" s="1"/>
  <c r="N824" i="4"/>
  <c r="O824" i="4" s="1"/>
  <c r="Q824" i="4" s="1"/>
  <c r="R824" i="4" s="1"/>
  <c r="N833" i="4"/>
  <c r="O833" i="4" s="1"/>
  <c r="Q833" i="4" s="1"/>
  <c r="R833" i="4" s="1"/>
  <c r="N846" i="4"/>
  <c r="O846" i="4" s="1"/>
  <c r="Q846" i="4" s="1"/>
  <c r="R846" i="4" s="1"/>
  <c r="N19" i="4"/>
  <c r="O19" i="4" s="1"/>
  <c r="Q19" i="4" s="1"/>
  <c r="R19" i="4" s="1"/>
  <c r="N546" i="4"/>
  <c r="O546" i="4" s="1"/>
  <c r="Q546" i="4" s="1"/>
  <c r="R546" i="4" s="1"/>
  <c r="N292" i="4"/>
  <c r="O292" i="4" s="1"/>
  <c r="Q292" i="4" s="1"/>
  <c r="R292" i="4" s="1"/>
  <c r="N737" i="4"/>
  <c r="O737" i="4" s="1"/>
  <c r="Q737" i="4" s="1"/>
  <c r="R737" i="4" s="1"/>
  <c r="N668" i="4"/>
  <c r="O668" i="4" s="1"/>
  <c r="Q668" i="4" s="1"/>
  <c r="R668" i="4" s="1"/>
  <c r="N626" i="4"/>
  <c r="O626" i="4" s="1"/>
  <c r="N401" i="4"/>
  <c r="O401" i="4" s="1"/>
  <c r="Q401" i="4" s="1"/>
  <c r="R401" i="4" s="1"/>
  <c r="N706" i="4"/>
  <c r="O706" i="4" s="1"/>
  <c r="Q706" i="4" s="1"/>
  <c r="R706" i="4" s="1"/>
  <c r="N653" i="4"/>
  <c r="O653" i="4" s="1"/>
  <c r="Q653" i="4" s="1"/>
  <c r="R653" i="4" s="1"/>
  <c r="N44" i="4"/>
  <c r="O44" i="4" s="1"/>
  <c r="Q44" i="4" s="1"/>
  <c r="R44" i="4" s="1"/>
  <c r="N847" i="4"/>
  <c r="O847" i="4" s="1"/>
  <c r="Q847" i="4" s="1"/>
  <c r="R847" i="4" s="1"/>
  <c r="N627" i="4"/>
  <c r="O627" i="4" s="1"/>
  <c r="Q627" i="4" s="1"/>
  <c r="R627" i="4" s="1"/>
  <c r="N402" i="4"/>
  <c r="O402" i="4" s="1"/>
  <c r="Q402" i="4" s="1"/>
  <c r="R402" i="4" s="1"/>
  <c r="N738" i="4"/>
  <c r="O738" i="4" s="1"/>
  <c r="N870" i="4"/>
  <c r="O870" i="4" s="1"/>
  <c r="Q870" i="4" s="1"/>
  <c r="R870" i="4" s="1"/>
  <c r="N878" i="4"/>
  <c r="O878" i="4" s="1"/>
  <c r="Q878" i="4" s="1"/>
  <c r="R878" i="4" s="1"/>
  <c r="N628" i="4"/>
  <c r="O628" i="4" s="1"/>
  <c r="Q628" i="4" s="1"/>
  <c r="R628" i="4" s="1"/>
  <c r="N473" i="4"/>
  <c r="O473" i="4" s="1"/>
  <c r="Q473" i="4" s="1"/>
  <c r="R473" i="4" s="1"/>
  <c r="N739" i="4"/>
  <c r="O739" i="4" s="1"/>
  <c r="Q739" i="4" s="1"/>
  <c r="R739" i="4" s="1"/>
  <c r="N104" i="4"/>
  <c r="O104" i="4" s="1"/>
  <c r="Q104" i="4" s="1"/>
  <c r="R104" i="4" s="1"/>
  <c r="N59" i="4"/>
  <c r="O59" i="4" s="1"/>
  <c r="Q59" i="4" s="1"/>
  <c r="R59" i="4" s="1"/>
  <c r="N113" i="4"/>
  <c r="O113" i="4" s="1"/>
  <c r="Q113" i="4" s="1"/>
  <c r="R113" i="4" s="1"/>
  <c r="N629" i="4"/>
  <c r="O629" i="4" s="1"/>
  <c r="Q629" i="4" s="1"/>
  <c r="R629" i="4" s="1"/>
  <c r="N630" i="4"/>
  <c r="O630" i="4" s="1"/>
  <c r="N631" i="4"/>
  <c r="O631" i="4" s="1"/>
  <c r="Q631" i="4" s="1"/>
  <c r="R631" i="4" s="1"/>
  <c r="N669" i="4"/>
  <c r="O669" i="4" s="1"/>
  <c r="Q669" i="4" s="1"/>
  <c r="R669" i="4" s="1"/>
  <c r="N670" i="4"/>
  <c r="O670" i="4" s="1"/>
  <c r="Q670" i="4" s="1"/>
  <c r="R670" i="4" s="1"/>
  <c r="N671" i="4"/>
  <c r="O671" i="4" s="1"/>
  <c r="Q671" i="4" s="1"/>
  <c r="R671" i="4" s="1"/>
  <c r="N740" i="4"/>
  <c r="O740" i="4" s="1"/>
  <c r="Q740" i="4" s="1"/>
  <c r="R740" i="4" s="1"/>
  <c r="N741" i="4"/>
  <c r="O741" i="4" s="1"/>
  <c r="Q741" i="4" s="1"/>
  <c r="R741" i="4" s="1"/>
  <c r="N170" i="4"/>
  <c r="O170" i="4" s="1"/>
  <c r="Q170" i="4" s="1"/>
  <c r="R170" i="4" s="1"/>
  <c r="N171" i="4"/>
  <c r="O171" i="4" s="1"/>
  <c r="Q171" i="4" s="1"/>
  <c r="R171" i="4" s="1"/>
  <c r="N742" i="4"/>
  <c r="O742" i="4" s="1"/>
  <c r="Q742" i="4" s="1"/>
  <c r="R742" i="4" s="1"/>
  <c r="N195" i="4"/>
  <c r="O195" i="4" s="1"/>
  <c r="Q195" i="4" s="1"/>
  <c r="R195" i="4" s="1"/>
  <c r="N196" i="4"/>
  <c r="O196" i="4" s="1"/>
  <c r="Q196" i="4" s="1"/>
  <c r="R196" i="4" s="1"/>
  <c r="N197" i="4"/>
  <c r="O197" i="4" s="1"/>
  <c r="Q197" i="4" s="1"/>
  <c r="R197" i="4" s="1"/>
  <c r="N492" i="4"/>
  <c r="O492" i="4" s="1"/>
  <c r="Q492" i="4" s="1"/>
  <c r="R492" i="4" s="1"/>
  <c r="N493" i="4"/>
  <c r="O493" i="4" s="1"/>
  <c r="Q493" i="4" s="1"/>
  <c r="R493" i="4" s="1"/>
  <c r="N494" i="4"/>
  <c r="O494" i="4" s="1"/>
  <c r="Q494" i="4" s="1"/>
  <c r="R494" i="4" s="1"/>
  <c r="N379" i="4"/>
  <c r="O379" i="4" s="1"/>
  <c r="Q379" i="4" s="1"/>
  <c r="R379" i="4" s="1"/>
  <c r="N163" i="4"/>
  <c r="O163" i="4" s="1"/>
  <c r="Q163" i="4" s="1"/>
  <c r="R163" i="4" s="1"/>
  <c r="N707" i="4"/>
  <c r="O707" i="4" s="1"/>
  <c r="Q707" i="4" s="1"/>
  <c r="R707" i="4" s="1"/>
  <c r="N708" i="4"/>
  <c r="O708" i="4" s="1"/>
  <c r="Q708" i="4" s="1"/>
  <c r="R708" i="4" s="1"/>
  <c r="N709" i="4"/>
  <c r="O709" i="4" s="1"/>
  <c r="N432" i="4"/>
  <c r="O432" i="4" s="1"/>
  <c r="Q432" i="4" s="1"/>
  <c r="R432" i="4" s="1"/>
  <c r="N654" i="4"/>
  <c r="O654" i="4" s="1"/>
  <c r="Q654" i="4" s="1"/>
  <c r="R654" i="4" s="1"/>
  <c r="N408" i="4"/>
  <c r="O408" i="4" s="1"/>
  <c r="Q408" i="4" s="1"/>
  <c r="R408" i="4" s="1"/>
  <c r="N902" i="4"/>
  <c r="O902" i="4" s="1"/>
  <c r="Q902" i="4" s="1"/>
  <c r="R902" i="4" s="1"/>
  <c r="N433" i="4"/>
  <c r="O433" i="4" s="1"/>
  <c r="N434" i="4"/>
  <c r="O434" i="4" s="1"/>
  <c r="Q434" i="4" s="1"/>
  <c r="R434" i="4" s="1"/>
  <c r="N435" i="4"/>
  <c r="O435" i="4" s="1"/>
  <c r="Q435" i="4" s="1"/>
  <c r="R435" i="4" s="1"/>
  <c r="N554" i="4"/>
  <c r="O554" i="4" s="1"/>
  <c r="N555" i="4"/>
  <c r="O555" i="4" s="1"/>
  <c r="Q555" i="4" s="1"/>
  <c r="R555" i="4" s="1"/>
  <c r="N834" i="4"/>
  <c r="O834" i="4" s="1"/>
  <c r="Q834" i="4" s="1"/>
  <c r="R834" i="4" s="1"/>
  <c r="N20" i="4"/>
  <c r="O20" i="4" s="1"/>
  <c r="Q20" i="4" s="1"/>
  <c r="R20" i="4" s="1"/>
  <c r="N474" i="4"/>
  <c r="O474" i="4" s="1"/>
  <c r="N416" i="4"/>
  <c r="O416" i="4" s="1"/>
  <c r="Q416" i="4" s="1"/>
  <c r="R416" i="4" s="1"/>
  <c r="N417" i="4"/>
  <c r="O417" i="4" s="1"/>
  <c r="Q417" i="4" s="1"/>
  <c r="R417" i="4" s="1"/>
  <c r="N329" i="4"/>
  <c r="O329" i="4" s="1"/>
  <c r="Q329" i="4" s="1"/>
  <c r="R329" i="4" s="1"/>
  <c r="N528" i="4"/>
  <c r="O528" i="4" s="1"/>
  <c r="Q528" i="4" s="1"/>
  <c r="R528" i="4" s="1"/>
  <c r="N216" i="4"/>
  <c r="O216" i="4" s="1"/>
  <c r="Q216" i="4" s="1"/>
  <c r="R216" i="4" s="1"/>
  <c r="N367" i="4"/>
  <c r="O367" i="4" s="1"/>
  <c r="Q367" i="4" s="1"/>
  <c r="R367" i="4" s="1"/>
  <c r="N782" i="4"/>
  <c r="O782" i="4" s="1"/>
  <c r="Q782" i="4" s="1"/>
  <c r="R782" i="4" s="1"/>
  <c r="N783" i="4"/>
  <c r="O783" i="4" s="1"/>
  <c r="Q783" i="4" s="1"/>
  <c r="R783" i="4" s="1"/>
  <c r="N784" i="4"/>
  <c r="O784" i="4" s="1"/>
  <c r="Q784" i="4" s="1"/>
  <c r="R784" i="4" s="1"/>
  <c r="N785" i="4"/>
  <c r="O785" i="4" s="1"/>
  <c r="Q785" i="4" s="1"/>
  <c r="R785" i="4" s="1"/>
  <c r="N67" i="4"/>
  <c r="O67" i="4" s="1"/>
  <c r="Q67" i="4" s="1"/>
  <c r="R67" i="4" s="1"/>
  <c r="N68" i="4"/>
  <c r="O68" i="4" s="1"/>
  <c r="Q68" i="4" s="1"/>
  <c r="R68" i="4" s="1"/>
  <c r="N185" i="4"/>
  <c r="O185" i="4" s="1"/>
  <c r="Q185" i="4" s="1"/>
  <c r="R185" i="4" s="1"/>
  <c r="N506" i="4"/>
  <c r="O506" i="4" s="1"/>
  <c r="Q506" i="4" s="1"/>
  <c r="R506" i="4" s="1"/>
  <c r="N798" i="4"/>
  <c r="O798" i="4" s="1"/>
  <c r="N293" i="4"/>
  <c r="O293" i="4" s="1"/>
  <c r="Q293" i="4" s="1"/>
  <c r="R293" i="4" s="1"/>
  <c r="N217" i="4"/>
  <c r="O217" i="4" s="1"/>
  <c r="Q217" i="4" s="1"/>
  <c r="R217" i="4" s="1"/>
  <c r="N458" i="4"/>
  <c r="O458" i="4" s="1"/>
  <c r="N459" i="4"/>
  <c r="O459" i="4" s="1"/>
  <c r="Q459" i="4" s="1"/>
  <c r="R459" i="4" s="1"/>
  <c r="N460" i="4"/>
  <c r="O460" i="4" s="1"/>
  <c r="Q460" i="4" s="1"/>
  <c r="R460" i="4" s="1"/>
  <c r="N461" i="4"/>
  <c r="O461" i="4" s="1"/>
  <c r="Q461" i="4" s="1"/>
  <c r="R461" i="4" s="1"/>
  <c r="N751" i="4"/>
  <c r="O751" i="4" s="1"/>
  <c r="Q751" i="4" s="1"/>
  <c r="R751" i="4" s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6" i="1"/>
  <c r="N512" i="4" l="1"/>
  <c r="O512" i="4" s="1"/>
  <c r="Q512" i="4" s="1"/>
  <c r="R512" i="4" s="1"/>
  <c r="N507" i="4"/>
  <c r="O507" i="4" s="1"/>
  <c r="Q507" i="4" s="1"/>
  <c r="R507" i="4" s="1"/>
  <c r="N501" i="4"/>
  <c r="O501" i="4" s="1"/>
  <c r="N549" i="4"/>
  <c r="O549" i="4" s="1"/>
  <c r="Q549" i="4" s="1"/>
  <c r="R549" i="4" s="1"/>
  <c r="N522" i="4"/>
  <c r="O522" i="4" s="1"/>
  <c r="Q522" i="4" s="1"/>
  <c r="R522" i="4" s="1"/>
  <c r="N540" i="4"/>
  <c r="O540" i="4" s="1"/>
  <c r="Q540" i="4" s="1"/>
  <c r="R540" i="4" s="1"/>
  <c r="N532" i="4"/>
  <c r="O532" i="4" s="1"/>
  <c r="Q532" i="4" s="1"/>
  <c r="R532" i="4" s="1"/>
  <c r="N509" i="4"/>
  <c r="O509" i="4" s="1"/>
  <c r="Q509" i="4" s="1"/>
  <c r="R509" i="4" s="1"/>
  <c r="N521" i="4"/>
  <c r="O521" i="4" s="1"/>
  <c r="Q521" i="4" s="1"/>
  <c r="R521" i="4" s="1"/>
  <c r="N577" i="4"/>
  <c r="O577" i="4" s="1"/>
  <c r="Q577" i="4" s="1"/>
  <c r="R577" i="4" s="1"/>
  <c r="N569" i="4"/>
  <c r="O569" i="4" s="1"/>
  <c r="Q569" i="4" s="1"/>
  <c r="R569" i="4" s="1"/>
  <c r="N552" i="4"/>
  <c r="O552" i="4" s="1"/>
  <c r="Q552" i="4" s="1"/>
  <c r="R552" i="4" s="1"/>
  <c r="N559" i="4"/>
  <c r="O559" i="4" s="1"/>
  <c r="Q559" i="4" s="1"/>
  <c r="R559" i="4" s="1"/>
  <c r="N580" i="4"/>
  <c r="O580" i="4" s="1"/>
  <c r="Q580" i="4" s="1"/>
  <c r="R580" i="4" s="1"/>
  <c r="N518" i="4"/>
  <c r="O518" i="4" s="1"/>
  <c r="Q518" i="4" s="1"/>
  <c r="R518" i="4" s="1"/>
  <c r="N558" i="4"/>
  <c r="O558" i="4" s="1"/>
  <c r="Q558" i="4" s="1"/>
  <c r="R558" i="4" s="1"/>
  <c r="N582" i="4"/>
  <c r="O582" i="4" s="1"/>
  <c r="Q582" i="4" s="1"/>
  <c r="R582" i="4" s="1"/>
  <c r="N503" i="4"/>
  <c r="O503" i="4" s="1"/>
  <c r="Q503" i="4" s="1"/>
  <c r="R503" i="4" s="1"/>
  <c r="N544" i="4"/>
  <c r="O544" i="4" s="1"/>
  <c r="Q544" i="4" s="1"/>
  <c r="R544" i="4" s="1"/>
  <c r="N536" i="4"/>
  <c r="O536" i="4" s="1"/>
  <c r="Q536" i="4" s="1"/>
  <c r="R536" i="4" s="1"/>
  <c r="N511" i="4"/>
  <c r="O511" i="4" s="1"/>
  <c r="Q511" i="4" s="1"/>
  <c r="R511" i="4" s="1"/>
  <c r="N525" i="4"/>
  <c r="O525" i="4" s="1"/>
  <c r="Q525" i="4" s="1"/>
  <c r="R525" i="4" s="1"/>
  <c r="N517" i="4"/>
  <c r="O517" i="4" s="1"/>
  <c r="Q517" i="4" s="1"/>
  <c r="R517" i="4" s="1"/>
  <c r="N573" i="4"/>
  <c r="O573" i="4" s="1"/>
  <c r="Q573" i="4" s="1"/>
  <c r="R573" i="4" s="1"/>
  <c r="N565" i="4"/>
  <c r="O565" i="4" s="1"/>
  <c r="Q565" i="4" s="1"/>
  <c r="R565" i="4" s="1"/>
  <c r="N557" i="4"/>
  <c r="O557" i="4" s="1"/>
  <c r="Q557" i="4" s="1"/>
  <c r="R557" i="4" s="1"/>
  <c r="N519" i="4"/>
  <c r="O519" i="4" s="1"/>
  <c r="Q519" i="4" s="1"/>
  <c r="R519" i="4" s="1"/>
  <c r="N566" i="4"/>
  <c r="O566" i="4" s="1"/>
  <c r="N581" i="4"/>
  <c r="O581" i="4" s="1"/>
  <c r="Q581" i="4" s="1"/>
  <c r="R581" i="4" s="1"/>
  <c r="N502" i="4"/>
  <c r="O502" i="4" s="1"/>
  <c r="Q502" i="4" s="1"/>
  <c r="R502" i="4" s="1"/>
  <c r="N543" i="4"/>
  <c r="O543" i="4" s="1"/>
  <c r="Q543" i="4" s="1"/>
  <c r="R543" i="4" s="1"/>
  <c r="N535" i="4"/>
  <c r="O535" i="4" s="1"/>
  <c r="Q535" i="4" s="1"/>
  <c r="R535" i="4" s="1"/>
  <c r="N510" i="4"/>
  <c r="O510" i="4" s="1"/>
  <c r="Q510" i="4" s="1"/>
  <c r="R510" i="4" s="1"/>
  <c r="N524" i="4"/>
  <c r="O524" i="4" s="1"/>
  <c r="Q524" i="4" s="1"/>
  <c r="R524" i="4" s="1"/>
  <c r="N516" i="4"/>
  <c r="O516" i="4" s="1"/>
  <c r="Q516" i="4" s="1"/>
  <c r="R516" i="4" s="1"/>
  <c r="N572" i="4"/>
  <c r="O572" i="4" s="1"/>
  <c r="Q572" i="4" s="1"/>
  <c r="R572" i="4" s="1"/>
  <c r="N564" i="4"/>
  <c r="O564" i="4" s="1"/>
  <c r="Q564" i="4" s="1"/>
  <c r="R564" i="4" s="1"/>
  <c r="N547" i="4"/>
  <c r="O547" i="4" s="1"/>
  <c r="Q547" i="4" s="1"/>
  <c r="R547" i="4" s="1"/>
  <c r="N560" i="4"/>
  <c r="O560" i="4" s="1"/>
  <c r="Q560" i="4" s="1"/>
  <c r="R560" i="4" s="1"/>
  <c r="N561" i="4"/>
  <c r="O561" i="4" s="1"/>
  <c r="Q561" i="4" s="1"/>
  <c r="R561" i="4" s="1"/>
  <c r="N504" i="4"/>
  <c r="O504" i="4" s="1"/>
  <c r="Q504" i="4" s="1"/>
  <c r="R504" i="4" s="1"/>
  <c r="N574" i="4"/>
  <c r="O574" i="4" s="1"/>
  <c r="Q574" i="4" s="1"/>
  <c r="R574" i="4" s="1"/>
  <c r="N542" i="4"/>
  <c r="O542" i="4" s="1"/>
  <c r="Q542" i="4" s="1"/>
  <c r="R542" i="4" s="1"/>
  <c r="N534" i="4"/>
  <c r="O534" i="4" s="1"/>
  <c r="Q534" i="4" s="1"/>
  <c r="R534" i="4" s="1"/>
  <c r="N550" i="4"/>
  <c r="O550" i="4" s="1"/>
  <c r="Q550" i="4" s="1"/>
  <c r="R550" i="4" s="1"/>
  <c r="N523" i="4"/>
  <c r="O523" i="4" s="1"/>
  <c r="Q523" i="4" s="1"/>
  <c r="R523" i="4" s="1"/>
  <c r="N579" i="4"/>
  <c r="O579" i="4" s="1"/>
  <c r="Q579" i="4" s="1"/>
  <c r="R579" i="4" s="1"/>
  <c r="N571" i="4"/>
  <c r="O571" i="4" s="1"/>
  <c r="Q571" i="4" s="1"/>
  <c r="R571" i="4" s="1"/>
  <c r="N563" i="4"/>
  <c r="O563" i="4" s="1"/>
  <c r="Q563" i="4" s="1"/>
  <c r="R563" i="4" s="1"/>
  <c r="N515" i="4"/>
  <c r="O515" i="4" s="1"/>
  <c r="Q515" i="4" s="1"/>
  <c r="R515" i="4" s="1"/>
  <c r="N553" i="4"/>
  <c r="O553" i="4" s="1"/>
  <c r="Q553" i="4" s="1"/>
  <c r="R553" i="4" s="1"/>
  <c r="N527" i="4"/>
  <c r="O527" i="4" s="1"/>
  <c r="Q527" i="4" s="1"/>
  <c r="R527" i="4" s="1"/>
  <c r="N526" i="4"/>
  <c r="O526" i="4" s="1"/>
  <c r="Q526" i="4" s="1"/>
  <c r="R526" i="4" s="1"/>
  <c r="N545" i="4"/>
  <c r="O545" i="4" s="1"/>
  <c r="Q545" i="4" s="1"/>
  <c r="R545" i="4" s="1"/>
  <c r="N541" i="4"/>
  <c r="O541" i="4" s="1"/>
  <c r="Q541" i="4" s="1"/>
  <c r="R541" i="4" s="1"/>
  <c r="N533" i="4"/>
  <c r="O533" i="4" s="1"/>
  <c r="Q533" i="4" s="1"/>
  <c r="R533" i="4" s="1"/>
  <c r="N578" i="4"/>
  <c r="O578" i="4" s="1"/>
  <c r="Q578" i="4" s="1"/>
  <c r="R578" i="4" s="1"/>
  <c r="N570" i="4"/>
  <c r="O570" i="4" s="1"/>
  <c r="Q570" i="4" s="1"/>
  <c r="R570" i="4" s="1"/>
  <c r="N556" i="4"/>
  <c r="O556" i="4" s="1"/>
  <c r="Q556" i="4" s="1"/>
  <c r="R556" i="4" s="1"/>
  <c r="N562" i="4"/>
  <c r="O562" i="4" s="1"/>
  <c r="Q562" i="4" s="1"/>
  <c r="R562" i="4" s="1"/>
  <c r="N529" i="4"/>
  <c r="O529" i="4" s="1"/>
  <c r="Q529" i="4" s="1"/>
  <c r="R529" i="4" s="1"/>
  <c r="Q501" i="4"/>
  <c r="R501" i="4" s="1"/>
  <c r="Q682" i="4"/>
  <c r="R682" i="4" s="1"/>
  <c r="Q730" i="4"/>
  <c r="R730" i="4" s="1"/>
  <c r="Q322" i="4"/>
  <c r="R322" i="4" s="1"/>
  <c r="Q474" i="4"/>
  <c r="R474" i="4" s="1"/>
  <c r="Q898" i="4"/>
  <c r="R898" i="4" s="1"/>
  <c r="Q178" i="4"/>
  <c r="R178" i="4" s="1"/>
  <c r="Q354" i="4"/>
  <c r="R354" i="4" s="1"/>
  <c r="Q378" i="4"/>
  <c r="R378" i="4" s="1"/>
  <c r="Q370" i="4"/>
  <c r="R370" i="4" s="1"/>
  <c r="Q586" i="4"/>
  <c r="R586" i="4" s="1"/>
  <c r="Q274" i="4"/>
  <c r="R274" i="4" s="1"/>
  <c r="Q634" i="4"/>
  <c r="R634" i="4" s="1"/>
  <c r="Q394" i="4"/>
  <c r="R394" i="4" s="1"/>
  <c r="Q690" i="4"/>
  <c r="R690" i="4" s="1"/>
  <c r="Q234" i="4"/>
  <c r="R234" i="4" s="1"/>
  <c r="Q186" i="4"/>
  <c r="R186" i="4" s="1"/>
  <c r="Q418" i="4"/>
  <c r="R418" i="4" s="1"/>
  <c r="Q331" i="4"/>
  <c r="R331" i="4" s="1"/>
  <c r="Q307" i="4"/>
  <c r="R307" i="4" s="1"/>
  <c r="Q194" i="4"/>
  <c r="R194" i="4" s="1"/>
  <c r="Q122" i="4"/>
  <c r="R122" i="4" s="1"/>
  <c r="Q866" i="4"/>
  <c r="R866" i="4" s="1"/>
  <c r="Q530" i="4"/>
  <c r="R530" i="4" s="1"/>
  <c r="Q626" i="4"/>
  <c r="R626" i="4" s="1"/>
  <c r="Q482" i="4"/>
  <c r="R482" i="4" s="1"/>
  <c r="Q662" i="4"/>
  <c r="R662" i="4" s="1"/>
  <c r="Q422" i="4"/>
  <c r="R422" i="4" s="1"/>
  <c r="Q302" i="4"/>
  <c r="R302" i="4" s="1"/>
  <c r="Q374" i="4"/>
  <c r="R374" i="4" s="1"/>
  <c r="Q901" i="4"/>
  <c r="R901" i="4" s="1"/>
  <c r="Q758" i="4"/>
  <c r="R758" i="4" s="1"/>
  <c r="Q158" i="4"/>
  <c r="R158" i="4" s="1"/>
  <c r="Q134" i="4"/>
  <c r="R134" i="4" s="1"/>
  <c r="Q554" i="4"/>
  <c r="R554" i="4" s="1"/>
  <c r="Q709" i="4"/>
  <c r="R709" i="4" s="1"/>
  <c r="Q409" i="4"/>
  <c r="R409" i="4" s="1"/>
  <c r="Q230" i="4"/>
  <c r="R230" i="4" s="1"/>
  <c r="Q865" i="4"/>
  <c r="R865" i="4" s="1"/>
  <c r="Q458" i="4"/>
  <c r="R458" i="4" s="1"/>
  <c r="Q350" i="4"/>
  <c r="R350" i="4" s="1"/>
  <c r="Q182" i="4"/>
  <c r="R182" i="4" s="1"/>
  <c r="Q410" i="4"/>
  <c r="R410" i="4" s="1"/>
  <c r="Q386" i="4"/>
  <c r="R386" i="4" s="1"/>
  <c r="Q338" i="4"/>
  <c r="R338" i="4" s="1"/>
  <c r="Q590" i="4"/>
  <c r="R590" i="4" s="1"/>
  <c r="Q362" i="4"/>
  <c r="R362" i="4" s="1"/>
  <c r="Q817" i="4"/>
  <c r="R817" i="4" s="1"/>
  <c r="Q446" i="4"/>
  <c r="R446" i="4" s="1"/>
  <c r="Q397" i="4"/>
  <c r="R397" i="4" s="1"/>
  <c r="Q650" i="4"/>
  <c r="R650" i="4" s="1"/>
  <c r="Q638" i="4"/>
  <c r="R638" i="4" s="1"/>
  <c r="Q278" i="4"/>
  <c r="R278" i="4" s="1"/>
  <c r="Q218" i="4"/>
  <c r="R218" i="4" s="1"/>
  <c r="Q470" i="4"/>
  <c r="R470" i="4" s="1"/>
  <c r="Q734" i="4"/>
  <c r="R734" i="4" s="1"/>
  <c r="Q722" i="4"/>
  <c r="R722" i="4" s="1"/>
  <c r="Q698" i="4"/>
  <c r="R698" i="4" s="1"/>
  <c r="Q853" i="4"/>
  <c r="R853" i="4" s="1"/>
  <c r="Q746" i="4"/>
  <c r="R746" i="4" s="1"/>
  <c r="Q566" i="4"/>
  <c r="R566" i="4" s="1"/>
  <c r="Q433" i="4"/>
  <c r="R433" i="4" s="1"/>
  <c r="Q314" i="4"/>
  <c r="R314" i="4" s="1"/>
  <c r="Q614" i="4"/>
  <c r="R614" i="4" s="1"/>
  <c r="Q602" i="4"/>
  <c r="R602" i="4" s="1"/>
  <c r="Q265" i="4"/>
  <c r="R265" i="4" s="1"/>
  <c r="Q294" i="4"/>
  <c r="R294" i="4" s="1"/>
  <c r="Q174" i="4"/>
  <c r="R174" i="4" s="1"/>
  <c r="Q414" i="4"/>
  <c r="R414" i="4" s="1"/>
  <c r="Q258" i="4"/>
  <c r="R258" i="4" s="1"/>
  <c r="Q798" i="4"/>
  <c r="R798" i="4" s="1"/>
  <c r="Q630" i="4"/>
  <c r="R630" i="4" s="1"/>
  <c r="Q738" i="4"/>
  <c r="R738" i="4" s="1"/>
  <c r="Q342" i="4"/>
  <c r="R342" i="4" s="1"/>
  <c r="Q138" i="4"/>
  <c r="R138" i="4" s="1"/>
  <c r="Q114" i="4"/>
  <c r="R114" i="4" s="1"/>
  <c r="Q330" i="4"/>
  <c r="R330" i="4" s="1"/>
  <c r="Q210" i="4"/>
  <c r="R210" i="4" s="1"/>
  <c r="Q426" i="4"/>
  <c r="R426" i="4" s="1"/>
  <c r="Q714" i="4"/>
  <c r="R714" i="4" s="1"/>
  <c r="Q618" i="4"/>
  <c r="R618" i="4" s="1"/>
  <c r="Q606" i="4"/>
  <c r="R606" i="4" s="1"/>
  <c r="Q198" i="4"/>
  <c r="R198" i="4" s="1"/>
  <c r="Q642" i="4"/>
  <c r="R642" i="4" s="1"/>
  <c r="Q666" i="4"/>
  <c r="R666" i="4" s="1"/>
  <c r="Q894" i="4"/>
  <c r="R894" i="4" s="1"/>
  <c r="M909" i="1"/>
  <c r="N909" i="1" s="1"/>
  <c r="L7" i="1"/>
  <c r="M7" i="1" s="1"/>
  <c r="N7" i="1" s="1"/>
  <c r="L8" i="1"/>
  <c r="M8" i="1" s="1"/>
  <c r="N8" i="1" s="1"/>
  <c r="L9" i="1"/>
  <c r="M9" i="1" s="1"/>
  <c r="N9" i="1" s="1"/>
  <c r="L10" i="1"/>
  <c r="M10" i="1" s="1"/>
  <c r="N10" i="1" s="1"/>
  <c r="L11" i="1"/>
  <c r="M11" i="1" s="1"/>
  <c r="N11" i="1" s="1"/>
  <c r="L12" i="1"/>
  <c r="M12" i="1" s="1"/>
  <c r="N12" i="1" s="1"/>
  <c r="L13" i="1"/>
  <c r="M13" i="1" s="1"/>
  <c r="N13" i="1" s="1"/>
  <c r="L14" i="1"/>
  <c r="M14" i="1" s="1"/>
  <c r="N14" i="1" s="1"/>
  <c r="L15" i="1"/>
  <c r="M15" i="1" s="1"/>
  <c r="N15" i="1" s="1"/>
  <c r="L16" i="1"/>
  <c r="M16" i="1" s="1"/>
  <c r="N16" i="1" s="1"/>
  <c r="L17" i="1"/>
  <c r="M17" i="1" s="1"/>
  <c r="N17" i="1" s="1"/>
  <c r="L18" i="1"/>
  <c r="M18" i="1" s="1"/>
  <c r="N18" i="1" s="1"/>
  <c r="L19" i="1"/>
  <c r="M19" i="1" s="1"/>
  <c r="N19" i="1" s="1"/>
  <c r="L20" i="1"/>
  <c r="M20" i="1" s="1"/>
  <c r="N20" i="1" s="1"/>
  <c r="L21" i="1"/>
  <c r="M21" i="1" s="1"/>
  <c r="N21" i="1" s="1"/>
  <c r="L22" i="1"/>
  <c r="M22" i="1" s="1"/>
  <c r="N22" i="1" s="1"/>
  <c r="L23" i="1"/>
  <c r="M23" i="1" s="1"/>
  <c r="N23" i="1" s="1"/>
  <c r="L24" i="1"/>
  <c r="M24" i="1" s="1"/>
  <c r="N24" i="1" s="1"/>
  <c r="L25" i="1"/>
  <c r="M25" i="1" s="1"/>
  <c r="N25" i="1" s="1"/>
  <c r="L26" i="1"/>
  <c r="M26" i="1" s="1"/>
  <c r="N26" i="1" s="1"/>
  <c r="L27" i="1"/>
  <c r="M27" i="1" s="1"/>
  <c r="N27" i="1" s="1"/>
  <c r="L28" i="1"/>
  <c r="M28" i="1" s="1"/>
  <c r="N28" i="1" s="1"/>
  <c r="L29" i="1"/>
  <c r="M29" i="1" s="1"/>
  <c r="N29" i="1" s="1"/>
  <c r="L30" i="1"/>
  <c r="M30" i="1" s="1"/>
  <c r="N30" i="1" s="1"/>
  <c r="L31" i="1"/>
  <c r="M31" i="1" s="1"/>
  <c r="N31" i="1" s="1"/>
  <c r="L32" i="1"/>
  <c r="M32" i="1" s="1"/>
  <c r="N32" i="1" s="1"/>
  <c r="L33" i="1"/>
  <c r="M33" i="1" s="1"/>
  <c r="N33" i="1" s="1"/>
  <c r="L34" i="1"/>
  <c r="M34" i="1" s="1"/>
  <c r="N34" i="1" s="1"/>
  <c r="L35" i="1"/>
  <c r="M35" i="1" s="1"/>
  <c r="N35" i="1" s="1"/>
  <c r="L36" i="1"/>
  <c r="M36" i="1" s="1"/>
  <c r="N36" i="1" s="1"/>
  <c r="L37" i="1"/>
  <c r="M37" i="1" s="1"/>
  <c r="N37" i="1" s="1"/>
  <c r="L38" i="1"/>
  <c r="M38" i="1" s="1"/>
  <c r="N38" i="1" s="1"/>
  <c r="L39" i="1"/>
  <c r="M39" i="1" s="1"/>
  <c r="N39" i="1" s="1"/>
  <c r="L40" i="1"/>
  <c r="M40" i="1" s="1"/>
  <c r="N40" i="1" s="1"/>
  <c r="L41" i="1"/>
  <c r="M41" i="1" s="1"/>
  <c r="N41" i="1" s="1"/>
  <c r="L42" i="1"/>
  <c r="M42" i="1" s="1"/>
  <c r="N42" i="1" s="1"/>
  <c r="L43" i="1"/>
  <c r="M43" i="1" s="1"/>
  <c r="N43" i="1" s="1"/>
  <c r="L44" i="1"/>
  <c r="M44" i="1" s="1"/>
  <c r="N44" i="1" s="1"/>
  <c r="L45" i="1"/>
  <c r="M45" i="1" s="1"/>
  <c r="N45" i="1" s="1"/>
  <c r="L46" i="1"/>
  <c r="M46" i="1" s="1"/>
  <c r="N46" i="1" s="1"/>
  <c r="L47" i="1"/>
  <c r="M47" i="1" s="1"/>
  <c r="N47" i="1" s="1"/>
  <c r="L48" i="1"/>
  <c r="M48" i="1" s="1"/>
  <c r="N48" i="1" s="1"/>
  <c r="L49" i="1"/>
  <c r="M49" i="1" s="1"/>
  <c r="N49" i="1" s="1"/>
  <c r="L50" i="1"/>
  <c r="M50" i="1" s="1"/>
  <c r="N50" i="1" s="1"/>
  <c r="L51" i="1"/>
  <c r="M51" i="1" s="1"/>
  <c r="N51" i="1" s="1"/>
  <c r="L52" i="1"/>
  <c r="M52" i="1" s="1"/>
  <c r="N52" i="1" s="1"/>
  <c r="L53" i="1"/>
  <c r="M53" i="1" s="1"/>
  <c r="N53" i="1" s="1"/>
  <c r="L54" i="1"/>
  <c r="M54" i="1" s="1"/>
  <c r="N54" i="1" s="1"/>
  <c r="L55" i="1"/>
  <c r="M55" i="1" s="1"/>
  <c r="N55" i="1" s="1"/>
  <c r="L56" i="1"/>
  <c r="M56" i="1" s="1"/>
  <c r="N56" i="1" s="1"/>
  <c r="L57" i="1"/>
  <c r="M57" i="1" s="1"/>
  <c r="N57" i="1" s="1"/>
  <c r="L58" i="1"/>
  <c r="M58" i="1" s="1"/>
  <c r="N58" i="1" s="1"/>
  <c r="L59" i="1"/>
  <c r="M59" i="1" s="1"/>
  <c r="N59" i="1" s="1"/>
  <c r="L60" i="1"/>
  <c r="M60" i="1" s="1"/>
  <c r="N60" i="1" s="1"/>
  <c r="L61" i="1"/>
  <c r="M61" i="1" s="1"/>
  <c r="N61" i="1" s="1"/>
  <c r="L62" i="1"/>
  <c r="M62" i="1" s="1"/>
  <c r="N62" i="1" s="1"/>
  <c r="L63" i="1"/>
  <c r="M63" i="1" s="1"/>
  <c r="N63" i="1" s="1"/>
  <c r="L64" i="1"/>
  <c r="M64" i="1" s="1"/>
  <c r="N64" i="1" s="1"/>
  <c r="L65" i="1"/>
  <c r="M65" i="1" s="1"/>
  <c r="N65" i="1" s="1"/>
  <c r="L66" i="1"/>
  <c r="M66" i="1" s="1"/>
  <c r="N66" i="1" s="1"/>
  <c r="L67" i="1"/>
  <c r="M67" i="1" s="1"/>
  <c r="N67" i="1" s="1"/>
  <c r="L68" i="1"/>
  <c r="M68" i="1" s="1"/>
  <c r="N68" i="1" s="1"/>
  <c r="L69" i="1"/>
  <c r="M69" i="1" s="1"/>
  <c r="N69" i="1" s="1"/>
  <c r="L70" i="1"/>
  <c r="M70" i="1" s="1"/>
  <c r="N70" i="1" s="1"/>
  <c r="L71" i="1"/>
  <c r="M71" i="1" s="1"/>
  <c r="N71" i="1" s="1"/>
  <c r="L72" i="1"/>
  <c r="M72" i="1" s="1"/>
  <c r="N72" i="1" s="1"/>
  <c r="L73" i="1"/>
  <c r="M73" i="1" s="1"/>
  <c r="N73" i="1" s="1"/>
  <c r="L74" i="1"/>
  <c r="M74" i="1" s="1"/>
  <c r="N74" i="1" s="1"/>
  <c r="L75" i="1"/>
  <c r="M75" i="1" s="1"/>
  <c r="N75" i="1" s="1"/>
  <c r="L76" i="1"/>
  <c r="M76" i="1" s="1"/>
  <c r="N76" i="1" s="1"/>
  <c r="L77" i="1"/>
  <c r="M77" i="1" s="1"/>
  <c r="N77" i="1" s="1"/>
  <c r="L78" i="1"/>
  <c r="M78" i="1" s="1"/>
  <c r="N78" i="1" s="1"/>
  <c r="L79" i="1"/>
  <c r="M79" i="1" s="1"/>
  <c r="N79" i="1" s="1"/>
  <c r="L80" i="1"/>
  <c r="M80" i="1" s="1"/>
  <c r="N80" i="1" s="1"/>
  <c r="L81" i="1"/>
  <c r="M81" i="1" s="1"/>
  <c r="N81" i="1" s="1"/>
  <c r="L82" i="1"/>
  <c r="M82" i="1" s="1"/>
  <c r="N82" i="1" s="1"/>
  <c r="L83" i="1"/>
  <c r="M83" i="1" s="1"/>
  <c r="N83" i="1" s="1"/>
  <c r="L84" i="1"/>
  <c r="M84" i="1" s="1"/>
  <c r="N84" i="1" s="1"/>
  <c r="L85" i="1"/>
  <c r="M85" i="1" s="1"/>
  <c r="N85" i="1" s="1"/>
  <c r="L86" i="1"/>
  <c r="M86" i="1" s="1"/>
  <c r="N86" i="1" s="1"/>
  <c r="L87" i="1"/>
  <c r="M87" i="1" s="1"/>
  <c r="N87" i="1" s="1"/>
  <c r="L88" i="1"/>
  <c r="M88" i="1" s="1"/>
  <c r="N88" i="1" s="1"/>
  <c r="L89" i="1"/>
  <c r="M89" i="1" s="1"/>
  <c r="N89" i="1" s="1"/>
  <c r="L90" i="1"/>
  <c r="M90" i="1" s="1"/>
  <c r="N90" i="1" s="1"/>
  <c r="L91" i="1"/>
  <c r="M91" i="1" s="1"/>
  <c r="N91" i="1" s="1"/>
  <c r="L92" i="1"/>
  <c r="M92" i="1" s="1"/>
  <c r="N92" i="1" s="1"/>
  <c r="L93" i="1"/>
  <c r="M93" i="1" s="1"/>
  <c r="N93" i="1" s="1"/>
  <c r="L94" i="1"/>
  <c r="M94" i="1" s="1"/>
  <c r="N94" i="1" s="1"/>
  <c r="L95" i="1"/>
  <c r="M95" i="1" s="1"/>
  <c r="N95" i="1" s="1"/>
  <c r="L96" i="1"/>
  <c r="M96" i="1" s="1"/>
  <c r="N96" i="1" s="1"/>
  <c r="L97" i="1"/>
  <c r="M97" i="1" s="1"/>
  <c r="N97" i="1" s="1"/>
  <c r="L98" i="1"/>
  <c r="M98" i="1" s="1"/>
  <c r="N98" i="1" s="1"/>
  <c r="L99" i="1"/>
  <c r="M99" i="1" s="1"/>
  <c r="N99" i="1" s="1"/>
  <c r="L100" i="1"/>
  <c r="M100" i="1" s="1"/>
  <c r="N100" i="1" s="1"/>
  <c r="L101" i="1"/>
  <c r="M101" i="1" s="1"/>
  <c r="N101" i="1" s="1"/>
  <c r="L102" i="1"/>
  <c r="M102" i="1" s="1"/>
  <c r="N102" i="1" s="1"/>
  <c r="L103" i="1"/>
  <c r="M103" i="1" s="1"/>
  <c r="N103" i="1" s="1"/>
  <c r="L104" i="1"/>
  <c r="M104" i="1" s="1"/>
  <c r="N104" i="1" s="1"/>
  <c r="L105" i="1"/>
  <c r="M105" i="1" s="1"/>
  <c r="N105" i="1" s="1"/>
  <c r="L106" i="1"/>
  <c r="M106" i="1" s="1"/>
  <c r="N106" i="1" s="1"/>
  <c r="L107" i="1"/>
  <c r="M107" i="1" s="1"/>
  <c r="N107" i="1" s="1"/>
  <c r="L108" i="1"/>
  <c r="M108" i="1" s="1"/>
  <c r="N108" i="1" s="1"/>
  <c r="L109" i="1"/>
  <c r="M109" i="1" s="1"/>
  <c r="N109" i="1" s="1"/>
  <c r="L110" i="1"/>
  <c r="M110" i="1" s="1"/>
  <c r="N110" i="1" s="1"/>
  <c r="L111" i="1"/>
  <c r="M111" i="1" s="1"/>
  <c r="N111" i="1" s="1"/>
  <c r="L112" i="1"/>
  <c r="M112" i="1" s="1"/>
  <c r="N112" i="1" s="1"/>
  <c r="L113" i="1"/>
  <c r="M113" i="1" s="1"/>
  <c r="N113" i="1" s="1"/>
  <c r="L114" i="1"/>
  <c r="M114" i="1" s="1"/>
  <c r="N114" i="1" s="1"/>
  <c r="L115" i="1"/>
  <c r="M115" i="1" s="1"/>
  <c r="N115" i="1" s="1"/>
  <c r="L116" i="1"/>
  <c r="M116" i="1" s="1"/>
  <c r="N116" i="1" s="1"/>
  <c r="L117" i="1"/>
  <c r="M117" i="1" s="1"/>
  <c r="N117" i="1" s="1"/>
  <c r="L118" i="1"/>
  <c r="M118" i="1" s="1"/>
  <c r="N118" i="1" s="1"/>
  <c r="L119" i="1"/>
  <c r="M119" i="1" s="1"/>
  <c r="N119" i="1" s="1"/>
  <c r="L120" i="1"/>
  <c r="M120" i="1" s="1"/>
  <c r="N120" i="1" s="1"/>
  <c r="L121" i="1"/>
  <c r="M121" i="1" s="1"/>
  <c r="N121" i="1" s="1"/>
  <c r="L122" i="1"/>
  <c r="M122" i="1" s="1"/>
  <c r="N122" i="1" s="1"/>
  <c r="L123" i="1"/>
  <c r="M123" i="1" s="1"/>
  <c r="N123" i="1" s="1"/>
  <c r="L124" i="1"/>
  <c r="M124" i="1" s="1"/>
  <c r="N124" i="1" s="1"/>
  <c r="L125" i="1"/>
  <c r="M125" i="1" s="1"/>
  <c r="N125" i="1" s="1"/>
  <c r="L126" i="1"/>
  <c r="M126" i="1" s="1"/>
  <c r="N126" i="1" s="1"/>
  <c r="L127" i="1"/>
  <c r="M127" i="1" s="1"/>
  <c r="N127" i="1" s="1"/>
  <c r="L128" i="1"/>
  <c r="M128" i="1" s="1"/>
  <c r="N128" i="1" s="1"/>
  <c r="L129" i="1"/>
  <c r="M129" i="1" s="1"/>
  <c r="N129" i="1" s="1"/>
  <c r="L130" i="1"/>
  <c r="M130" i="1" s="1"/>
  <c r="N130" i="1" s="1"/>
  <c r="L131" i="1"/>
  <c r="M131" i="1" s="1"/>
  <c r="N131" i="1" s="1"/>
  <c r="L132" i="1"/>
  <c r="M132" i="1" s="1"/>
  <c r="N132" i="1" s="1"/>
  <c r="L133" i="1"/>
  <c r="M133" i="1" s="1"/>
  <c r="N133" i="1" s="1"/>
  <c r="L134" i="1"/>
  <c r="M134" i="1" s="1"/>
  <c r="N134" i="1" s="1"/>
  <c r="L135" i="1"/>
  <c r="M135" i="1" s="1"/>
  <c r="N135" i="1" s="1"/>
  <c r="L136" i="1"/>
  <c r="M136" i="1" s="1"/>
  <c r="N136" i="1" s="1"/>
  <c r="L137" i="1"/>
  <c r="M137" i="1" s="1"/>
  <c r="N137" i="1" s="1"/>
  <c r="L138" i="1"/>
  <c r="M138" i="1" s="1"/>
  <c r="N138" i="1" s="1"/>
  <c r="L139" i="1"/>
  <c r="M139" i="1" s="1"/>
  <c r="N139" i="1" s="1"/>
  <c r="L140" i="1"/>
  <c r="M140" i="1" s="1"/>
  <c r="N140" i="1" s="1"/>
  <c r="L141" i="1"/>
  <c r="M141" i="1" s="1"/>
  <c r="N141" i="1" s="1"/>
  <c r="L142" i="1"/>
  <c r="M142" i="1" s="1"/>
  <c r="N142" i="1" s="1"/>
  <c r="L143" i="1"/>
  <c r="M143" i="1" s="1"/>
  <c r="N143" i="1" s="1"/>
  <c r="L144" i="1"/>
  <c r="M144" i="1" s="1"/>
  <c r="N144" i="1" s="1"/>
  <c r="L145" i="1"/>
  <c r="M145" i="1" s="1"/>
  <c r="N145" i="1" s="1"/>
  <c r="L146" i="1"/>
  <c r="M146" i="1" s="1"/>
  <c r="N146" i="1" s="1"/>
  <c r="L147" i="1"/>
  <c r="M147" i="1" s="1"/>
  <c r="N147" i="1" s="1"/>
  <c r="L148" i="1"/>
  <c r="M148" i="1" s="1"/>
  <c r="N148" i="1" s="1"/>
  <c r="L149" i="1"/>
  <c r="M149" i="1" s="1"/>
  <c r="N149" i="1" s="1"/>
  <c r="L150" i="1"/>
  <c r="M150" i="1" s="1"/>
  <c r="N150" i="1" s="1"/>
  <c r="L151" i="1"/>
  <c r="M151" i="1" s="1"/>
  <c r="N151" i="1" s="1"/>
  <c r="L152" i="1"/>
  <c r="M152" i="1" s="1"/>
  <c r="N152" i="1" s="1"/>
  <c r="L153" i="1"/>
  <c r="M153" i="1" s="1"/>
  <c r="N153" i="1" s="1"/>
  <c r="L154" i="1"/>
  <c r="M154" i="1" s="1"/>
  <c r="N154" i="1" s="1"/>
  <c r="L155" i="1"/>
  <c r="M155" i="1" s="1"/>
  <c r="N155" i="1" s="1"/>
  <c r="L156" i="1"/>
  <c r="M156" i="1" s="1"/>
  <c r="N156" i="1" s="1"/>
  <c r="L157" i="1"/>
  <c r="M157" i="1" s="1"/>
  <c r="N157" i="1" s="1"/>
  <c r="L158" i="1"/>
  <c r="M158" i="1" s="1"/>
  <c r="N158" i="1" s="1"/>
  <c r="L159" i="1"/>
  <c r="M159" i="1" s="1"/>
  <c r="N159" i="1" s="1"/>
  <c r="L160" i="1"/>
  <c r="M160" i="1" s="1"/>
  <c r="N160" i="1" s="1"/>
  <c r="L161" i="1"/>
  <c r="M161" i="1" s="1"/>
  <c r="N161" i="1" s="1"/>
  <c r="L162" i="1"/>
  <c r="M162" i="1" s="1"/>
  <c r="N162" i="1" s="1"/>
  <c r="L163" i="1"/>
  <c r="M163" i="1" s="1"/>
  <c r="N163" i="1" s="1"/>
  <c r="L164" i="1"/>
  <c r="M164" i="1" s="1"/>
  <c r="N164" i="1" s="1"/>
  <c r="L165" i="1"/>
  <c r="M165" i="1" s="1"/>
  <c r="N165" i="1" s="1"/>
  <c r="L166" i="1"/>
  <c r="M166" i="1" s="1"/>
  <c r="N166" i="1" s="1"/>
  <c r="L167" i="1"/>
  <c r="M167" i="1" s="1"/>
  <c r="N167" i="1" s="1"/>
  <c r="L168" i="1"/>
  <c r="M168" i="1" s="1"/>
  <c r="N168" i="1" s="1"/>
  <c r="L169" i="1"/>
  <c r="M169" i="1" s="1"/>
  <c r="N169" i="1" s="1"/>
  <c r="L170" i="1"/>
  <c r="M170" i="1" s="1"/>
  <c r="N170" i="1" s="1"/>
  <c r="L171" i="1"/>
  <c r="M171" i="1" s="1"/>
  <c r="N171" i="1" s="1"/>
  <c r="L172" i="1"/>
  <c r="M172" i="1" s="1"/>
  <c r="N172" i="1" s="1"/>
  <c r="L173" i="1"/>
  <c r="M173" i="1" s="1"/>
  <c r="N173" i="1" s="1"/>
  <c r="L174" i="1"/>
  <c r="M174" i="1" s="1"/>
  <c r="N174" i="1" s="1"/>
  <c r="L175" i="1"/>
  <c r="M175" i="1" s="1"/>
  <c r="N175" i="1" s="1"/>
  <c r="L176" i="1"/>
  <c r="M176" i="1" s="1"/>
  <c r="N176" i="1" s="1"/>
  <c r="L177" i="1"/>
  <c r="M177" i="1" s="1"/>
  <c r="N177" i="1" s="1"/>
  <c r="L178" i="1"/>
  <c r="M178" i="1" s="1"/>
  <c r="N178" i="1" s="1"/>
  <c r="L179" i="1"/>
  <c r="M179" i="1" s="1"/>
  <c r="N179" i="1" s="1"/>
  <c r="L180" i="1"/>
  <c r="M180" i="1" s="1"/>
  <c r="N180" i="1" s="1"/>
  <c r="L181" i="1"/>
  <c r="M181" i="1" s="1"/>
  <c r="N181" i="1" s="1"/>
  <c r="L182" i="1"/>
  <c r="M182" i="1" s="1"/>
  <c r="N182" i="1" s="1"/>
  <c r="L183" i="1"/>
  <c r="M183" i="1" s="1"/>
  <c r="N183" i="1" s="1"/>
  <c r="L184" i="1"/>
  <c r="M184" i="1" s="1"/>
  <c r="N184" i="1" s="1"/>
  <c r="L185" i="1"/>
  <c r="M185" i="1" s="1"/>
  <c r="N185" i="1" s="1"/>
  <c r="L186" i="1"/>
  <c r="M186" i="1" s="1"/>
  <c r="N186" i="1" s="1"/>
  <c r="L187" i="1"/>
  <c r="M187" i="1" s="1"/>
  <c r="N187" i="1" s="1"/>
  <c r="L188" i="1"/>
  <c r="M188" i="1" s="1"/>
  <c r="N188" i="1" s="1"/>
  <c r="L189" i="1"/>
  <c r="M189" i="1" s="1"/>
  <c r="N189" i="1" s="1"/>
  <c r="L190" i="1"/>
  <c r="M190" i="1" s="1"/>
  <c r="N190" i="1" s="1"/>
  <c r="L191" i="1"/>
  <c r="M191" i="1" s="1"/>
  <c r="N191" i="1" s="1"/>
  <c r="L192" i="1"/>
  <c r="M192" i="1" s="1"/>
  <c r="N192" i="1" s="1"/>
  <c r="L193" i="1"/>
  <c r="M193" i="1" s="1"/>
  <c r="N193" i="1" s="1"/>
  <c r="L194" i="1"/>
  <c r="M194" i="1" s="1"/>
  <c r="N194" i="1" s="1"/>
  <c r="L195" i="1"/>
  <c r="M195" i="1" s="1"/>
  <c r="N195" i="1" s="1"/>
  <c r="L196" i="1"/>
  <c r="M196" i="1" s="1"/>
  <c r="N196" i="1" s="1"/>
  <c r="L197" i="1"/>
  <c r="M197" i="1" s="1"/>
  <c r="N197" i="1" s="1"/>
  <c r="L198" i="1"/>
  <c r="M198" i="1" s="1"/>
  <c r="N198" i="1" s="1"/>
  <c r="L199" i="1"/>
  <c r="M199" i="1" s="1"/>
  <c r="N199" i="1" s="1"/>
  <c r="L200" i="1"/>
  <c r="M200" i="1" s="1"/>
  <c r="N200" i="1" s="1"/>
  <c r="L201" i="1"/>
  <c r="M201" i="1" s="1"/>
  <c r="N201" i="1" s="1"/>
  <c r="L202" i="1"/>
  <c r="M202" i="1" s="1"/>
  <c r="N202" i="1" s="1"/>
  <c r="L203" i="1"/>
  <c r="M203" i="1" s="1"/>
  <c r="N203" i="1" s="1"/>
  <c r="L204" i="1"/>
  <c r="M204" i="1" s="1"/>
  <c r="N204" i="1" s="1"/>
  <c r="L205" i="1"/>
  <c r="M205" i="1" s="1"/>
  <c r="N205" i="1" s="1"/>
  <c r="L206" i="1"/>
  <c r="M206" i="1" s="1"/>
  <c r="N206" i="1" s="1"/>
  <c r="L207" i="1"/>
  <c r="M207" i="1" s="1"/>
  <c r="N207" i="1" s="1"/>
  <c r="L208" i="1"/>
  <c r="M208" i="1" s="1"/>
  <c r="N208" i="1" s="1"/>
  <c r="L209" i="1"/>
  <c r="M209" i="1" s="1"/>
  <c r="N209" i="1" s="1"/>
  <c r="L210" i="1"/>
  <c r="M210" i="1" s="1"/>
  <c r="N210" i="1" s="1"/>
  <c r="L211" i="1"/>
  <c r="M211" i="1" s="1"/>
  <c r="N211" i="1" s="1"/>
  <c r="L212" i="1"/>
  <c r="M212" i="1" s="1"/>
  <c r="N212" i="1" s="1"/>
  <c r="L213" i="1"/>
  <c r="M213" i="1" s="1"/>
  <c r="N213" i="1" s="1"/>
  <c r="L214" i="1"/>
  <c r="M214" i="1" s="1"/>
  <c r="N214" i="1" s="1"/>
  <c r="L215" i="1"/>
  <c r="M215" i="1" s="1"/>
  <c r="N215" i="1" s="1"/>
  <c r="L216" i="1"/>
  <c r="M216" i="1" s="1"/>
  <c r="N216" i="1" s="1"/>
  <c r="L217" i="1"/>
  <c r="M217" i="1" s="1"/>
  <c r="N217" i="1" s="1"/>
  <c r="L218" i="1"/>
  <c r="M218" i="1" s="1"/>
  <c r="N218" i="1" s="1"/>
  <c r="L219" i="1"/>
  <c r="M219" i="1" s="1"/>
  <c r="N219" i="1" s="1"/>
  <c r="L220" i="1"/>
  <c r="M220" i="1" s="1"/>
  <c r="N220" i="1" s="1"/>
  <c r="L221" i="1"/>
  <c r="M221" i="1" s="1"/>
  <c r="N221" i="1" s="1"/>
  <c r="L222" i="1"/>
  <c r="M222" i="1" s="1"/>
  <c r="N222" i="1" s="1"/>
  <c r="L223" i="1"/>
  <c r="M223" i="1" s="1"/>
  <c r="N223" i="1" s="1"/>
  <c r="L224" i="1"/>
  <c r="M224" i="1" s="1"/>
  <c r="N224" i="1" s="1"/>
  <c r="L225" i="1"/>
  <c r="M225" i="1" s="1"/>
  <c r="N225" i="1" s="1"/>
  <c r="L226" i="1"/>
  <c r="M226" i="1" s="1"/>
  <c r="N226" i="1" s="1"/>
  <c r="L227" i="1"/>
  <c r="M227" i="1" s="1"/>
  <c r="N227" i="1" s="1"/>
  <c r="L228" i="1"/>
  <c r="M228" i="1" s="1"/>
  <c r="N228" i="1" s="1"/>
  <c r="L229" i="1"/>
  <c r="M229" i="1" s="1"/>
  <c r="N229" i="1" s="1"/>
  <c r="L230" i="1"/>
  <c r="M230" i="1" s="1"/>
  <c r="N230" i="1" s="1"/>
  <c r="L231" i="1"/>
  <c r="M231" i="1" s="1"/>
  <c r="N231" i="1" s="1"/>
  <c r="L232" i="1"/>
  <c r="M232" i="1" s="1"/>
  <c r="N232" i="1" s="1"/>
  <c r="L233" i="1"/>
  <c r="M233" i="1" s="1"/>
  <c r="N233" i="1" s="1"/>
  <c r="L234" i="1"/>
  <c r="M234" i="1" s="1"/>
  <c r="N234" i="1" s="1"/>
  <c r="L235" i="1"/>
  <c r="M235" i="1" s="1"/>
  <c r="N235" i="1" s="1"/>
  <c r="L236" i="1"/>
  <c r="M236" i="1" s="1"/>
  <c r="N236" i="1" s="1"/>
  <c r="L237" i="1"/>
  <c r="M237" i="1" s="1"/>
  <c r="N237" i="1" s="1"/>
  <c r="L238" i="1"/>
  <c r="M238" i="1" s="1"/>
  <c r="N238" i="1" s="1"/>
  <c r="L239" i="1"/>
  <c r="M239" i="1" s="1"/>
  <c r="N239" i="1" s="1"/>
  <c r="L240" i="1"/>
  <c r="M240" i="1" s="1"/>
  <c r="N240" i="1" s="1"/>
  <c r="L241" i="1"/>
  <c r="M241" i="1" s="1"/>
  <c r="N241" i="1" s="1"/>
  <c r="L242" i="1"/>
  <c r="M242" i="1" s="1"/>
  <c r="N242" i="1" s="1"/>
  <c r="L243" i="1"/>
  <c r="M243" i="1" s="1"/>
  <c r="N243" i="1" s="1"/>
  <c r="L244" i="1"/>
  <c r="M244" i="1" s="1"/>
  <c r="N244" i="1" s="1"/>
  <c r="L245" i="1"/>
  <c r="M245" i="1" s="1"/>
  <c r="N245" i="1" s="1"/>
  <c r="L246" i="1"/>
  <c r="M246" i="1" s="1"/>
  <c r="N246" i="1" s="1"/>
  <c r="L247" i="1"/>
  <c r="M247" i="1" s="1"/>
  <c r="N247" i="1" s="1"/>
  <c r="L248" i="1"/>
  <c r="M248" i="1" s="1"/>
  <c r="N248" i="1" s="1"/>
  <c r="L249" i="1"/>
  <c r="M249" i="1" s="1"/>
  <c r="N249" i="1" s="1"/>
  <c r="L250" i="1"/>
  <c r="M250" i="1" s="1"/>
  <c r="N250" i="1" s="1"/>
  <c r="L251" i="1"/>
  <c r="M251" i="1" s="1"/>
  <c r="N251" i="1" s="1"/>
  <c r="L252" i="1"/>
  <c r="M252" i="1" s="1"/>
  <c r="N252" i="1" s="1"/>
  <c r="L253" i="1"/>
  <c r="M253" i="1" s="1"/>
  <c r="N253" i="1" s="1"/>
  <c r="L254" i="1"/>
  <c r="M254" i="1" s="1"/>
  <c r="N254" i="1" s="1"/>
  <c r="L255" i="1"/>
  <c r="M255" i="1" s="1"/>
  <c r="N255" i="1" s="1"/>
  <c r="L256" i="1"/>
  <c r="M256" i="1" s="1"/>
  <c r="N256" i="1" s="1"/>
  <c r="L257" i="1"/>
  <c r="M257" i="1" s="1"/>
  <c r="N257" i="1" s="1"/>
  <c r="L258" i="1"/>
  <c r="M258" i="1" s="1"/>
  <c r="N258" i="1" s="1"/>
  <c r="L259" i="1"/>
  <c r="M259" i="1" s="1"/>
  <c r="N259" i="1" s="1"/>
  <c r="L260" i="1"/>
  <c r="M260" i="1" s="1"/>
  <c r="N260" i="1" s="1"/>
  <c r="L261" i="1"/>
  <c r="M261" i="1" s="1"/>
  <c r="N261" i="1" s="1"/>
  <c r="L262" i="1"/>
  <c r="M262" i="1" s="1"/>
  <c r="N262" i="1" s="1"/>
  <c r="L263" i="1"/>
  <c r="M263" i="1" s="1"/>
  <c r="N263" i="1" s="1"/>
  <c r="L264" i="1"/>
  <c r="M264" i="1" s="1"/>
  <c r="N264" i="1" s="1"/>
  <c r="L265" i="1"/>
  <c r="M265" i="1" s="1"/>
  <c r="N265" i="1" s="1"/>
  <c r="L266" i="1"/>
  <c r="M266" i="1" s="1"/>
  <c r="N266" i="1" s="1"/>
  <c r="L267" i="1"/>
  <c r="M267" i="1" s="1"/>
  <c r="N267" i="1" s="1"/>
  <c r="L268" i="1"/>
  <c r="M268" i="1" s="1"/>
  <c r="N268" i="1" s="1"/>
  <c r="L269" i="1"/>
  <c r="M269" i="1" s="1"/>
  <c r="N269" i="1" s="1"/>
  <c r="L270" i="1"/>
  <c r="M270" i="1" s="1"/>
  <c r="N270" i="1" s="1"/>
  <c r="L271" i="1"/>
  <c r="M271" i="1" s="1"/>
  <c r="N271" i="1" s="1"/>
  <c r="L272" i="1"/>
  <c r="M272" i="1" s="1"/>
  <c r="N272" i="1" s="1"/>
  <c r="L273" i="1"/>
  <c r="M273" i="1" s="1"/>
  <c r="N273" i="1" s="1"/>
  <c r="L274" i="1"/>
  <c r="M274" i="1" s="1"/>
  <c r="N274" i="1" s="1"/>
  <c r="L275" i="1"/>
  <c r="M275" i="1" s="1"/>
  <c r="N275" i="1" s="1"/>
  <c r="L276" i="1"/>
  <c r="M276" i="1" s="1"/>
  <c r="N276" i="1" s="1"/>
  <c r="L277" i="1"/>
  <c r="M277" i="1" s="1"/>
  <c r="N277" i="1" s="1"/>
  <c r="L278" i="1"/>
  <c r="M278" i="1" s="1"/>
  <c r="N278" i="1" s="1"/>
  <c r="L279" i="1"/>
  <c r="M279" i="1" s="1"/>
  <c r="N279" i="1" s="1"/>
  <c r="L280" i="1"/>
  <c r="M280" i="1" s="1"/>
  <c r="N280" i="1" s="1"/>
  <c r="L281" i="1"/>
  <c r="M281" i="1" s="1"/>
  <c r="N281" i="1" s="1"/>
  <c r="L282" i="1"/>
  <c r="M282" i="1" s="1"/>
  <c r="N282" i="1" s="1"/>
  <c r="L283" i="1"/>
  <c r="M283" i="1" s="1"/>
  <c r="N283" i="1" s="1"/>
  <c r="L284" i="1"/>
  <c r="M284" i="1" s="1"/>
  <c r="N284" i="1" s="1"/>
  <c r="L285" i="1"/>
  <c r="M285" i="1" s="1"/>
  <c r="N285" i="1" s="1"/>
  <c r="L286" i="1"/>
  <c r="M286" i="1" s="1"/>
  <c r="N286" i="1" s="1"/>
  <c r="L287" i="1"/>
  <c r="M287" i="1" s="1"/>
  <c r="N287" i="1" s="1"/>
  <c r="L288" i="1"/>
  <c r="M288" i="1" s="1"/>
  <c r="N288" i="1" s="1"/>
  <c r="L289" i="1"/>
  <c r="M289" i="1" s="1"/>
  <c r="N289" i="1" s="1"/>
  <c r="L290" i="1"/>
  <c r="M290" i="1" s="1"/>
  <c r="N290" i="1" s="1"/>
  <c r="L291" i="1"/>
  <c r="M291" i="1" s="1"/>
  <c r="N291" i="1" s="1"/>
  <c r="L292" i="1"/>
  <c r="M292" i="1" s="1"/>
  <c r="N292" i="1" s="1"/>
  <c r="L293" i="1"/>
  <c r="M293" i="1" s="1"/>
  <c r="N293" i="1" s="1"/>
  <c r="L294" i="1"/>
  <c r="M294" i="1" s="1"/>
  <c r="N294" i="1" s="1"/>
  <c r="L295" i="1"/>
  <c r="M295" i="1" s="1"/>
  <c r="N295" i="1" s="1"/>
  <c r="L296" i="1"/>
  <c r="M296" i="1" s="1"/>
  <c r="N296" i="1" s="1"/>
  <c r="L297" i="1"/>
  <c r="M297" i="1" s="1"/>
  <c r="N297" i="1" s="1"/>
  <c r="L298" i="1"/>
  <c r="M298" i="1" s="1"/>
  <c r="N298" i="1" s="1"/>
  <c r="L299" i="1"/>
  <c r="M299" i="1" s="1"/>
  <c r="N299" i="1" s="1"/>
  <c r="L300" i="1"/>
  <c r="M300" i="1" s="1"/>
  <c r="N300" i="1" s="1"/>
  <c r="L301" i="1"/>
  <c r="M301" i="1" s="1"/>
  <c r="N301" i="1" s="1"/>
  <c r="L302" i="1"/>
  <c r="M302" i="1" s="1"/>
  <c r="N302" i="1" s="1"/>
  <c r="L303" i="1"/>
  <c r="M303" i="1" s="1"/>
  <c r="N303" i="1" s="1"/>
  <c r="L304" i="1"/>
  <c r="M304" i="1" s="1"/>
  <c r="N304" i="1" s="1"/>
  <c r="L305" i="1"/>
  <c r="M305" i="1" s="1"/>
  <c r="N305" i="1" s="1"/>
  <c r="L306" i="1"/>
  <c r="M306" i="1" s="1"/>
  <c r="N306" i="1" s="1"/>
  <c r="L307" i="1"/>
  <c r="M307" i="1" s="1"/>
  <c r="N307" i="1" s="1"/>
  <c r="L308" i="1"/>
  <c r="M308" i="1" s="1"/>
  <c r="N308" i="1" s="1"/>
  <c r="L309" i="1"/>
  <c r="M309" i="1" s="1"/>
  <c r="N309" i="1" s="1"/>
  <c r="L310" i="1"/>
  <c r="M310" i="1" s="1"/>
  <c r="N310" i="1" s="1"/>
  <c r="L311" i="1"/>
  <c r="M311" i="1" s="1"/>
  <c r="N311" i="1" s="1"/>
  <c r="L312" i="1"/>
  <c r="M312" i="1" s="1"/>
  <c r="N312" i="1" s="1"/>
  <c r="L313" i="1"/>
  <c r="M313" i="1" s="1"/>
  <c r="N313" i="1" s="1"/>
  <c r="L314" i="1"/>
  <c r="M314" i="1" s="1"/>
  <c r="N314" i="1" s="1"/>
  <c r="L315" i="1"/>
  <c r="M315" i="1" s="1"/>
  <c r="N315" i="1" s="1"/>
  <c r="L316" i="1"/>
  <c r="M316" i="1" s="1"/>
  <c r="N316" i="1" s="1"/>
  <c r="L317" i="1"/>
  <c r="M317" i="1" s="1"/>
  <c r="N317" i="1" s="1"/>
  <c r="L318" i="1"/>
  <c r="M318" i="1" s="1"/>
  <c r="N318" i="1" s="1"/>
  <c r="L319" i="1"/>
  <c r="M319" i="1" s="1"/>
  <c r="N319" i="1" s="1"/>
  <c r="L320" i="1"/>
  <c r="M320" i="1" s="1"/>
  <c r="N320" i="1" s="1"/>
  <c r="L321" i="1"/>
  <c r="M321" i="1" s="1"/>
  <c r="N321" i="1" s="1"/>
  <c r="L322" i="1"/>
  <c r="M322" i="1" s="1"/>
  <c r="N322" i="1" s="1"/>
  <c r="L323" i="1"/>
  <c r="M323" i="1" s="1"/>
  <c r="N323" i="1" s="1"/>
  <c r="L324" i="1"/>
  <c r="M324" i="1" s="1"/>
  <c r="N324" i="1" s="1"/>
  <c r="L325" i="1"/>
  <c r="M325" i="1" s="1"/>
  <c r="N325" i="1" s="1"/>
  <c r="L326" i="1"/>
  <c r="M326" i="1" s="1"/>
  <c r="N326" i="1" s="1"/>
  <c r="L327" i="1"/>
  <c r="M327" i="1" s="1"/>
  <c r="N327" i="1" s="1"/>
  <c r="L328" i="1"/>
  <c r="M328" i="1" s="1"/>
  <c r="N328" i="1" s="1"/>
  <c r="L329" i="1"/>
  <c r="M329" i="1" s="1"/>
  <c r="N329" i="1" s="1"/>
  <c r="L330" i="1"/>
  <c r="M330" i="1" s="1"/>
  <c r="N330" i="1" s="1"/>
  <c r="L331" i="1"/>
  <c r="M331" i="1" s="1"/>
  <c r="N331" i="1" s="1"/>
  <c r="L332" i="1"/>
  <c r="M332" i="1" s="1"/>
  <c r="N332" i="1" s="1"/>
  <c r="L333" i="1"/>
  <c r="M333" i="1" s="1"/>
  <c r="N333" i="1" s="1"/>
  <c r="L334" i="1"/>
  <c r="M334" i="1" s="1"/>
  <c r="N334" i="1" s="1"/>
  <c r="L335" i="1"/>
  <c r="M335" i="1" s="1"/>
  <c r="N335" i="1" s="1"/>
  <c r="L336" i="1"/>
  <c r="M336" i="1" s="1"/>
  <c r="N336" i="1" s="1"/>
  <c r="L337" i="1"/>
  <c r="M337" i="1" s="1"/>
  <c r="N337" i="1" s="1"/>
  <c r="L338" i="1"/>
  <c r="M338" i="1" s="1"/>
  <c r="N338" i="1" s="1"/>
  <c r="L339" i="1"/>
  <c r="M339" i="1" s="1"/>
  <c r="N339" i="1" s="1"/>
  <c r="L340" i="1"/>
  <c r="M340" i="1" s="1"/>
  <c r="N340" i="1" s="1"/>
  <c r="L341" i="1"/>
  <c r="M341" i="1" s="1"/>
  <c r="N341" i="1" s="1"/>
  <c r="L342" i="1"/>
  <c r="M342" i="1" s="1"/>
  <c r="N342" i="1" s="1"/>
  <c r="L343" i="1"/>
  <c r="M343" i="1" s="1"/>
  <c r="N343" i="1" s="1"/>
  <c r="L344" i="1"/>
  <c r="M344" i="1" s="1"/>
  <c r="N344" i="1" s="1"/>
  <c r="L345" i="1"/>
  <c r="M345" i="1" s="1"/>
  <c r="N345" i="1" s="1"/>
  <c r="L346" i="1"/>
  <c r="M346" i="1" s="1"/>
  <c r="N346" i="1" s="1"/>
  <c r="L347" i="1"/>
  <c r="M347" i="1" s="1"/>
  <c r="N347" i="1" s="1"/>
  <c r="L348" i="1"/>
  <c r="M348" i="1" s="1"/>
  <c r="N348" i="1" s="1"/>
  <c r="L349" i="1"/>
  <c r="M349" i="1" s="1"/>
  <c r="N349" i="1" s="1"/>
  <c r="L350" i="1"/>
  <c r="M350" i="1" s="1"/>
  <c r="N350" i="1" s="1"/>
  <c r="L351" i="1"/>
  <c r="M351" i="1" s="1"/>
  <c r="N351" i="1" s="1"/>
  <c r="L352" i="1"/>
  <c r="M352" i="1" s="1"/>
  <c r="N352" i="1" s="1"/>
  <c r="L353" i="1"/>
  <c r="M353" i="1" s="1"/>
  <c r="N353" i="1" s="1"/>
  <c r="L354" i="1"/>
  <c r="M354" i="1" s="1"/>
  <c r="N354" i="1" s="1"/>
  <c r="L355" i="1"/>
  <c r="M355" i="1" s="1"/>
  <c r="N355" i="1" s="1"/>
  <c r="L356" i="1"/>
  <c r="M356" i="1" s="1"/>
  <c r="N356" i="1" s="1"/>
  <c r="L357" i="1"/>
  <c r="M357" i="1" s="1"/>
  <c r="N357" i="1" s="1"/>
  <c r="L358" i="1"/>
  <c r="M358" i="1" s="1"/>
  <c r="N358" i="1" s="1"/>
  <c r="L359" i="1"/>
  <c r="M359" i="1" s="1"/>
  <c r="N359" i="1" s="1"/>
  <c r="L360" i="1"/>
  <c r="M360" i="1" s="1"/>
  <c r="N360" i="1" s="1"/>
  <c r="L361" i="1"/>
  <c r="M361" i="1" s="1"/>
  <c r="N361" i="1" s="1"/>
  <c r="L362" i="1"/>
  <c r="M362" i="1" s="1"/>
  <c r="N362" i="1" s="1"/>
  <c r="L363" i="1"/>
  <c r="M363" i="1" s="1"/>
  <c r="N363" i="1" s="1"/>
  <c r="L364" i="1"/>
  <c r="M364" i="1" s="1"/>
  <c r="N364" i="1" s="1"/>
  <c r="L365" i="1"/>
  <c r="M365" i="1" s="1"/>
  <c r="N365" i="1" s="1"/>
  <c r="L366" i="1"/>
  <c r="M366" i="1" s="1"/>
  <c r="N366" i="1" s="1"/>
  <c r="L367" i="1"/>
  <c r="M367" i="1" s="1"/>
  <c r="N367" i="1" s="1"/>
  <c r="L368" i="1"/>
  <c r="M368" i="1" s="1"/>
  <c r="N368" i="1" s="1"/>
  <c r="L369" i="1"/>
  <c r="M369" i="1" s="1"/>
  <c r="N369" i="1" s="1"/>
  <c r="L370" i="1"/>
  <c r="M370" i="1" s="1"/>
  <c r="N370" i="1" s="1"/>
  <c r="L371" i="1"/>
  <c r="M371" i="1" s="1"/>
  <c r="N371" i="1" s="1"/>
  <c r="L372" i="1"/>
  <c r="M372" i="1" s="1"/>
  <c r="N372" i="1" s="1"/>
  <c r="L373" i="1"/>
  <c r="M373" i="1" s="1"/>
  <c r="N373" i="1" s="1"/>
  <c r="L374" i="1"/>
  <c r="M374" i="1" s="1"/>
  <c r="N374" i="1" s="1"/>
  <c r="L375" i="1"/>
  <c r="M375" i="1" s="1"/>
  <c r="N375" i="1" s="1"/>
  <c r="L376" i="1"/>
  <c r="M376" i="1" s="1"/>
  <c r="N376" i="1" s="1"/>
  <c r="L377" i="1"/>
  <c r="M377" i="1" s="1"/>
  <c r="N377" i="1" s="1"/>
  <c r="L378" i="1"/>
  <c r="M378" i="1" s="1"/>
  <c r="N378" i="1" s="1"/>
  <c r="L379" i="1"/>
  <c r="M379" i="1" s="1"/>
  <c r="N379" i="1" s="1"/>
  <c r="L380" i="1"/>
  <c r="M380" i="1" s="1"/>
  <c r="N380" i="1" s="1"/>
  <c r="L381" i="1"/>
  <c r="M381" i="1" s="1"/>
  <c r="N381" i="1" s="1"/>
  <c r="L382" i="1"/>
  <c r="M382" i="1" s="1"/>
  <c r="N382" i="1" s="1"/>
  <c r="L383" i="1"/>
  <c r="M383" i="1" s="1"/>
  <c r="N383" i="1" s="1"/>
  <c r="L384" i="1"/>
  <c r="M384" i="1" s="1"/>
  <c r="N384" i="1" s="1"/>
  <c r="L385" i="1"/>
  <c r="M385" i="1" s="1"/>
  <c r="N385" i="1" s="1"/>
  <c r="L386" i="1"/>
  <c r="M386" i="1" s="1"/>
  <c r="N386" i="1" s="1"/>
  <c r="L387" i="1"/>
  <c r="M387" i="1" s="1"/>
  <c r="N387" i="1" s="1"/>
  <c r="L388" i="1"/>
  <c r="M388" i="1" s="1"/>
  <c r="N388" i="1" s="1"/>
  <c r="L389" i="1"/>
  <c r="M389" i="1" s="1"/>
  <c r="N389" i="1" s="1"/>
  <c r="L390" i="1"/>
  <c r="M390" i="1" s="1"/>
  <c r="N390" i="1" s="1"/>
  <c r="L391" i="1"/>
  <c r="M391" i="1" s="1"/>
  <c r="N391" i="1" s="1"/>
  <c r="L392" i="1"/>
  <c r="M392" i="1" s="1"/>
  <c r="N392" i="1" s="1"/>
  <c r="L393" i="1"/>
  <c r="M393" i="1" s="1"/>
  <c r="N393" i="1" s="1"/>
  <c r="L394" i="1"/>
  <c r="M394" i="1" s="1"/>
  <c r="N394" i="1" s="1"/>
  <c r="L395" i="1"/>
  <c r="M395" i="1" s="1"/>
  <c r="N395" i="1" s="1"/>
  <c r="L396" i="1"/>
  <c r="M396" i="1" s="1"/>
  <c r="N396" i="1" s="1"/>
  <c r="L397" i="1"/>
  <c r="M397" i="1" s="1"/>
  <c r="N397" i="1" s="1"/>
  <c r="L398" i="1"/>
  <c r="M398" i="1" s="1"/>
  <c r="N398" i="1" s="1"/>
  <c r="L399" i="1"/>
  <c r="M399" i="1" s="1"/>
  <c r="N399" i="1" s="1"/>
  <c r="L400" i="1"/>
  <c r="M400" i="1" s="1"/>
  <c r="N400" i="1" s="1"/>
  <c r="L401" i="1"/>
  <c r="M401" i="1" s="1"/>
  <c r="N401" i="1" s="1"/>
  <c r="L402" i="1"/>
  <c r="M402" i="1" s="1"/>
  <c r="N402" i="1" s="1"/>
  <c r="L403" i="1"/>
  <c r="M403" i="1" s="1"/>
  <c r="N403" i="1" s="1"/>
  <c r="L404" i="1"/>
  <c r="M404" i="1" s="1"/>
  <c r="N404" i="1" s="1"/>
  <c r="L405" i="1"/>
  <c r="M405" i="1" s="1"/>
  <c r="N405" i="1" s="1"/>
  <c r="L406" i="1"/>
  <c r="M406" i="1" s="1"/>
  <c r="N406" i="1" s="1"/>
  <c r="L407" i="1"/>
  <c r="M407" i="1" s="1"/>
  <c r="N407" i="1" s="1"/>
  <c r="L408" i="1"/>
  <c r="M408" i="1" s="1"/>
  <c r="N408" i="1" s="1"/>
  <c r="L409" i="1"/>
  <c r="M409" i="1" s="1"/>
  <c r="N409" i="1" s="1"/>
  <c r="L410" i="1"/>
  <c r="M410" i="1" s="1"/>
  <c r="N410" i="1" s="1"/>
  <c r="L411" i="1"/>
  <c r="M411" i="1" s="1"/>
  <c r="N411" i="1" s="1"/>
  <c r="L412" i="1"/>
  <c r="M412" i="1" s="1"/>
  <c r="N412" i="1" s="1"/>
  <c r="L413" i="1"/>
  <c r="M413" i="1" s="1"/>
  <c r="N413" i="1" s="1"/>
  <c r="L414" i="1"/>
  <c r="M414" i="1" s="1"/>
  <c r="N414" i="1" s="1"/>
  <c r="L415" i="1"/>
  <c r="M415" i="1" s="1"/>
  <c r="N415" i="1" s="1"/>
  <c r="L416" i="1"/>
  <c r="M416" i="1" s="1"/>
  <c r="N416" i="1" s="1"/>
  <c r="L417" i="1"/>
  <c r="M417" i="1" s="1"/>
  <c r="N417" i="1" s="1"/>
  <c r="L418" i="1"/>
  <c r="M418" i="1" s="1"/>
  <c r="N418" i="1" s="1"/>
  <c r="L419" i="1"/>
  <c r="M419" i="1" s="1"/>
  <c r="N419" i="1" s="1"/>
  <c r="L420" i="1"/>
  <c r="M420" i="1" s="1"/>
  <c r="N420" i="1" s="1"/>
  <c r="L421" i="1"/>
  <c r="M421" i="1" s="1"/>
  <c r="N421" i="1" s="1"/>
  <c r="L422" i="1"/>
  <c r="M422" i="1" s="1"/>
  <c r="N422" i="1" s="1"/>
  <c r="L423" i="1"/>
  <c r="M423" i="1" s="1"/>
  <c r="N423" i="1" s="1"/>
  <c r="L424" i="1"/>
  <c r="M424" i="1" s="1"/>
  <c r="N424" i="1" s="1"/>
  <c r="L425" i="1"/>
  <c r="M425" i="1" s="1"/>
  <c r="N425" i="1" s="1"/>
  <c r="L426" i="1"/>
  <c r="M426" i="1" s="1"/>
  <c r="N426" i="1" s="1"/>
  <c r="L427" i="1"/>
  <c r="M427" i="1" s="1"/>
  <c r="N427" i="1" s="1"/>
  <c r="L428" i="1"/>
  <c r="M428" i="1" s="1"/>
  <c r="N428" i="1" s="1"/>
  <c r="L429" i="1"/>
  <c r="M429" i="1" s="1"/>
  <c r="N429" i="1" s="1"/>
  <c r="L430" i="1"/>
  <c r="M430" i="1" s="1"/>
  <c r="N430" i="1" s="1"/>
  <c r="L431" i="1"/>
  <c r="M431" i="1" s="1"/>
  <c r="N431" i="1" s="1"/>
  <c r="L432" i="1"/>
  <c r="M432" i="1" s="1"/>
  <c r="N432" i="1" s="1"/>
  <c r="L433" i="1"/>
  <c r="M433" i="1" s="1"/>
  <c r="N433" i="1" s="1"/>
  <c r="L434" i="1"/>
  <c r="M434" i="1" s="1"/>
  <c r="N434" i="1" s="1"/>
  <c r="L435" i="1"/>
  <c r="M435" i="1" s="1"/>
  <c r="N435" i="1" s="1"/>
  <c r="L436" i="1"/>
  <c r="M436" i="1" s="1"/>
  <c r="N436" i="1" s="1"/>
  <c r="L437" i="1"/>
  <c r="M437" i="1" s="1"/>
  <c r="N437" i="1" s="1"/>
  <c r="L438" i="1"/>
  <c r="M438" i="1" s="1"/>
  <c r="N438" i="1" s="1"/>
  <c r="L439" i="1"/>
  <c r="M439" i="1" s="1"/>
  <c r="N439" i="1" s="1"/>
  <c r="L440" i="1"/>
  <c r="M440" i="1" s="1"/>
  <c r="N440" i="1" s="1"/>
  <c r="L441" i="1"/>
  <c r="M441" i="1" s="1"/>
  <c r="N441" i="1" s="1"/>
  <c r="L442" i="1"/>
  <c r="M442" i="1" s="1"/>
  <c r="N442" i="1" s="1"/>
  <c r="L443" i="1"/>
  <c r="M443" i="1" s="1"/>
  <c r="N443" i="1" s="1"/>
  <c r="L444" i="1"/>
  <c r="M444" i="1" s="1"/>
  <c r="N444" i="1" s="1"/>
  <c r="L445" i="1"/>
  <c r="M445" i="1" s="1"/>
  <c r="N445" i="1" s="1"/>
  <c r="L446" i="1"/>
  <c r="M446" i="1" s="1"/>
  <c r="N446" i="1" s="1"/>
  <c r="L447" i="1"/>
  <c r="M447" i="1" s="1"/>
  <c r="N447" i="1" s="1"/>
  <c r="L448" i="1"/>
  <c r="M448" i="1" s="1"/>
  <c r="N448" i="1" s="1"/>
  <c r="L449" i="1"/>
  <c r="M449" i="1" s="1"/>
  <c r="N449" i="1" s="1"/>
  <c r="L450" i="1"/>
  <c r="M450" i="1" s="1"/>
  <c r="N450" i="1" s="1"/>
  <c r="L451" i="1"/>
  <c r="M451" i="1" s="1"/>
  <c r="N451" i="1" s="1"/>
  <c r="L452" i="1"/>
  <c r="M452" i="1" s="1"/>
  <c r="N452" i="1" s="1"/>
  <c r="L453" i="1"/>
  <c r="M453" i="1" s="1"/>
  <c r="N453" i="1" s="1"/>
  <c r="L454" i="1"/>
  <c r="M454" i="1" s="1"/>
  <c r="N454" i="1" s="1"/>
  <c r="L455" i="1"/>
  <c r="M455" i="1" s="1"/>
  <c r="N455" i="1" s="1"/>
  <c r="L456" i="1"/>
  <c r="M456" i="1" s="1"/>
  <c r="N456" i="1" s="1"/>
  <c r="L457" i="1"/>
  <c r="M457" i="1" s="1"/>
  <c r="N457" i="1" s="1"/>
  <c r="L458" i="1"/>
  <c r="M458" i="1" s="1"/>
  <c r="N458" i="1" s="1"/>
  <c r="L459" i="1"/>
  <c r="M459" i="1" s="1"/>
  <c r="N459" i="1" s="1"/>
  <c r="L460" i="1"/>
  <c r="M460" i="1" s="1"/>
  <c r="N460" i="1" s="1"/>
  <c r="L461" i="1"/>
  <c r="M461" i="1" s="1"/>
  <c r="N461" i="1" s="1"/>
  <c r="L462" i="1"/>
  <c r="M462" i="1" s="1"/>
  <c r="N462" i="1" s="1"/>
  <c r="L463" i="1"/>
  <c r="M463" i="1" s="1"/>
  <c r="N463" i="1" s="1"/>
  <c r="L464" i="1"/>
  <c r="M464" i="1" s="1"/>
  <c r="N464" i="1" s="1"/>
  <c r="L465" i="1"/>
  <c r="M465" i="1" s="1"/>
  <c r="N465" i="1" s="1"/>
  <c r="L466" i="1"/>
  <c r="M466" i="1" s="1"/>
  <c r="N466" i="1" s="1"/>
  <c r="L467" i="1"/>
  <c r="M467" i="1" s="1"/>
  <c r="N467" i="1" s="1"/>
  <c r="L468" i="1"/>
  <c r="M468" i="1" s="1"/>
  <c r="N468" i="1" s="1"/>
  <c r="L469" i="1"/>
  <c r="M469" i="1" s="1"/>
  <c r="N469" i="1" s="1"/>
  <c r="L470" i="1"/>
  <c r="M470" i="1" s="1"/>
  <c r="N470" i="1" s="1"/>
  <c r="L471" i="1"/>
  <c r="M471" i="1" s="1"/>
  <c r="N471" i="1" s="1"/>
  <c r="L472" i="1"/>
  <c r="M472" i="1" s="1"/>
  <c r="N472" i="1" s="1"/>
  <c r="L473" i="1"/>
  <c r="M473" i="1" s="1"/>
  <c r="N473" i="1" s="1"/>
  <c r="L474" i="1"/>
  <c r="M474" i="1" s="1"/>
  <c r="N474" i="1" s="1"/>
  <c r="L475" i="1"/>
  <c r="M475" i="1" s="1"/>
  <c r="N475" i="1" s="1"/>
  <c r="L476" i="1"/>
  <c r="M476" i="1" s="1"/>
  <c r="N476" i="1" s="1"/>
  <c r="L477" i="1"/>
  <c r="M477" i="1" s="1"/>
  <c r="N477" i="1" s="1"/>
  <c r="L478" i="1"/>
  <c r="M478" i="1" s="1"/>
  <c r="N478" i="1" s="1"/>
  <c r="L479" i="1"/>
  <c r="M479" i="1" s="1"/>
  <c r="N479" i="1" s="1"/>
  <c r="L480" i="1"/>
  <c r="M480" i="1" s="1"/>
  <c r="N480" i="1" s="1"/>
  <c r="L481" i="1"/>
  <c r="M481" i="1" s="1"/>
  <c r="N481" i="1" s="1"/>
  <c r="L482" i="1"/>
  <c r="M482" i="1" s="1"/>
  <c r="N482" i="1" s="1"/>
  <c r="L483" i="1"/>
  <c r="M483" i="1" s="1"/>
  <c r="N483" i="1" s="1"/>
  <c r="L484" i="1"/>
  <c r="M484" i="1" s="1"/>
  <c r="N484" i="1" s="1"/>
  <c r="L485" i="1"/>
  <c r="M485" i="1" s="1"/>
  <c r="N485" i="1" s="1"/>
  <c r="L486" i="1"/>
  <c r="M486" i="1" s="1"/>
  <c r="N486" i="1" s="1"/>
  <c r="L487" i="1"/>
  <c r="M487" i="1" s="1"/>
  <c r="N487" i="1" s="1"/>
  <c r="L488" i="1"/>
  <c r="M488" i="1" s="1"/>
  <c r="N488" i="1" s="1"/>
  <c r="L489" i="1"/>
  <c r="M489" i="1" s="1"/>
  <c r="N489" i="1" s="1"/>
  <c r="L490" i="1"/>
  <c r="M490" i="1" s="1"/>
  <c r="N490" i="1" s="1"/>
  <c r="L491" i="1"/>
  <c r="M491" i="1" s="1"/>
  <c r="N491" i="1" s="1"/>
  <c r="L492" i="1"/>
  <c r="M492" i="1" s="1"/>
  <c r="N492" i="1" s="1"/>
  <c r="L493" i="1"/>
  <c r="M493" i="1" s="1"/>
  <c r="N493" i="1" s="1"/>
  <c r="L494" i="1"/>
  <c r="M494" i="1" s="1"/>
  <c r="N494" i="1" s="1"/>
  <c r="L495" i="1"/>
  <c r="M495" i="1" s="1"/>
  <c r="N495" i="1" s="1"/>
  <c r="L496" i="1"/>
  <c r="M496" i="1" s="1"/>
  <c r="N496" i="1" s="1"/>
  <c r="L497" i="1"/>
  <c r="M497" i="1" s="1"/>
  <c r="N497" i="1" s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M586" i="1" s="1"/>
  <c r="N586" i="1" s="1"/>
  <c r="L587" i="1"/>
  <c r="M587" i="1" s="1"/>
  <c r="N587" i="1" s="1"/>
  <c r="L588" i="1"/>
  <c r="M588" i="1" s="1"/>
  <c r="N588" i="1" s="1"/>
  <c r="L589" i="1"/>
  <c r="M589" i="1" s="1"/>
  <c r="N589" i="1" s="1"/>
  <c r="L590" i="1"/>
  <c r="M590" i="1" s="1"/>
  <c r="N590" i="1" s="1"/>
  <c r="L591" i="1"/>
  <c r="M591" i="1" s="1"/>
  <c r="N591" i="1" s="1"/>
  <c r="L592" i="1"/>
  <c r="M592" i="1" s="1"/>
  <c r="N592" i="1" s="1"/>
  <c r="L593" i="1"/>
  <c r="M593" i="1" s="1"/>
  <c r="N593" i="1" s="1"/>
  <c r="L594" i="1"/>
  <c r="M594" i="1" s="1"/>
  <c r="N594" i="1" s="1"/>
  <c r="L595" i="1"/>
  <c r="M595" i="1" s="1"/>
  <c r="N595" i="1" s="1"/>
  <c r="L596" i="1"/>
  <c r="M596" i="1" s="1"/>
  <c r="N596" i="1" s="1"/>
  <c r="L597" i="1"/>
  <c r="M597" i="1" s="1"/>
  <c r="N597" i="1" s="1"/>
  <c r="L598" i="1"/>
  <c r="M598" i="1" s="1"/>
  <c r="N598" i="1" s="1"/>
  <c r="L599" i="1"/>
  <c r="M599" i="1" s="1"/>
  <c r="N599" i="1" s="1"/>
  <c r="L600" i="1"/>
  <c r="M600" i="1" s="1"/>
  <c r="N600" i="1" s="1"/>
  <c r="L601" i="1"/>
  <c r="M601" i="1" s="1"/>
  <c r="N601" i="1" s="1"/>
  <c r="L602" i="1"/>
  <c r="M602" i="1" s="1"/>
  <c r="N602" i="1" s="1"/>
  <c r="L603" i="1"/>
  <c r="M603" i="1" s="1"/>
  <c r="N603" i="1" s="1"/>
  <c r="L604" i="1"/>
  <c r="M604" i="1" s="1"/>
  <c r="N604" i="1" s="1"/>
  <c r="L605" i="1"/>
  <c r="M605" i="1" s="1"/>
  <c r="N605" i="1" s="1"/>
  <c r="L606" i="1"/>
  <c r="M606" i="1" s="1"/>
  <c r="N606" i="1" s="1"/>
  <c r="L607" i="1"/>
  <c r="M607" i="1" s="1"/>
  <c r="N607" i="1" s="1"/>
  <c r="L608" i="1"/>
  <c r="M608" i="1" s="1"/>
  <c r="N608" i="1" s="1"/>
  <c r="L609" i="1"/>
  <c r="M609" i="1" s="1"/>
  <c r="N609" i="1" s="1"/>
  <c r="L610" i="1"/>
  <c r="M610" i="1" s="1"/>
  <c r="N610" i="1" s="1"/>
  <c r="L611" i="1"/>
  <c r="M611" i="1" s="1"/>
  <c r="N611" i="1" s="1"/>
  <c r="L612" i="1"/>
  <c r="M612" i="1" s="1"/>
  <c r="N612" i="1" s="1"/>
  <c r="L613" i="1"/>
  <c r="M613" i="1" s="1"/>
  <c r="N613" i="1" s="1"/>
  <c r="L614" i="1"/>
  <c r="M614" i="1" s="1"/>
  <c r="N614" i="1" s="1"/>
  <c r="L615" i="1"/>
  <c r="M615" i="1" s="1"/>
  <c r="N615" i="1" s="1"/>
  <c r="L616" i="1"/>
  <c r="M616" i="1" s="1"/>
  <c r="N616" i="1" s="1"/>
  <c r="L617" i="1"/>
  <c r="M617" i="1" s="1"/>
  <c r="N617" i="1" s="1"/>
  <c r="L618" i="1"/>
  <c r="M618" i="1" s="1"/>
  <c r="N618" i="1" s="1"/>
  <c r="L619" i="1"/>
  <c r="M619" i="1" s="1"/>
  <c r="N619" i="1" s="1"/>
  <c r="L620" i="1"/>
  <c r="M620" i="1" s="1"/>
  <c r="N620" i="1" s="1"/>
  <c r="L621" i="1"/>
  <c r="M621" i="1" s="1"/>
  <c r="N621" i="1" s="1"/>
  <c r="L622" i="1"/>
  <c r="M622" i="1" s="1"/>
  <c r="N622" i="1" s="1"/>
  <c r="L623" i="1"/>
  <c r="M623" i="1" s="1"/>
  <c r="N623" i="1" s="1"/>
  <c r="L624" i="1"/>
  <c r="M624" i="1" s="1"/>
  <c r="N624" i="1" s="1"/>
  <c r="L625" i="1"/>
  <c r="M625" i="1" s="1"/>
  <c r="N625" i="1" s="1"/>
  <c r="L626" i="1"/>
  <c r="M626" i="1" s="1"/>
  <c r="N626" i="1" s="1"/>
  <c r="L627" i="1"/>
  <c r="M627" i="1" s="1"/>
  <c r="N627" i="1" s="1"/>
  <c r="L628" i="1"/>
  <c r="M628" i="1" s="1"/>
  <c r="N628" i="1" s="1"/>
  <c r="L629" i="1"/>
  <c r="M629" i="1" s="1"/>
  <c r="N629" i="1" s="1"/>
  <c r="L630" i="1"/>
  <c r="M630" i="1" s="1"/>
  <c r="N630" i="1" s="1"/>
  <c r="L631" i="1"/>
  <c r="M631" i="1" s="1"/>
  <c r="N631" i="1" s="1"/>
  <c r="L632" i="1"/>
  <c r="M632" i="1" s="1"/>
  <c r="N632" i="1" s="1"/>
  <c r="L633" i="1"/>
  <c r="M633" i="1" s="1"/>
  <c r="N633" i="1" s="1"/>
  <c r="L634" i="1"/>
  <c r="M634" i="1" s="1"/>
  <c r="N634" i="1" s="1"/>
  <c r="L635" i="1"/>
  <c r="M635" i="1" s="1"/>
  <c r="N635" i="1" s="1"/>
  <c r="L636" i="1"/>
  <c r="M636" i="1" s="1"/>
  <c r="N636" i="1" s="1"/>
  <c r="L637" i="1"/>
  <c r="M637" i="1" s="1"/>
  <c r="N637" i="1" s="1"/>
  <c r="L638" i="1"/>
  <c r="M638" i="1" s="1"/>
  <c r="N638" i="1" s="1"/>
  <c r="L639" i="1"/>
  <c r="M639" i="1" s="1"/>
  <c r="N639" i="1" s="1"/>
  <c r="L640" i="1"/>
  <c r="M640" i="1" s="1"/>
  <c r="N640" i="1" s="1"/>
  <c r="L641" i="1"/>
  <c r="M641" i="1" s="1"/>
  <c r="N641" i="1" s="1"/>
  <c r="L642" i="1"/>
  <c r="M642" i="1" s="1"/>
  <c r="N642" i="1" s="1"/>
  <c r="L643" i="1"/>
  <c r="M643" i="1" s="1"/>
  <c r="N643" i="1" s="1"/>
  <c r="L644" i="1"/>
  <c r="M644" i="1" s="1"/>
  <c r="N644" i="1" s="1"/>
  <c r="L645" i="1"/>
  <c r="M645" i="1" s="1"/>
  <c r="N645" i="1" s="1"/>
  <c r="L646" i="1"/>
  <c r="M646" i="1" s="1"/>
  <c r="N646" i="1" s="1"/>
  <c r="L647" i="1"/>
  <c r="M647" i="1" s="1"/>
  <c r="N647" i="1" s="1"/>
  <c r="L648" i="1"/>
  <c r="M648" i="1" s="1"/>
  <c r="N648" i="1" s="1"/>
  <c r="L649" i="1"/>
  <c r="M649" i="1" s="1"/>
  <c r="N649" i="1" s="1"/>
  <c r="L650" i="1"/>
  <c r="M650" i="1" s="1"/>
  <c r="N650" i="1" s="1"/>
  <c r="L651" i="1"/>
  <c r="M651" i="1" s="1"/>
  <c r="N651" i="1" s="1"/>
  <c r="L652" i="1"/>
  <c r="M652" i="1" s="1"/>
  <c r="N652" i="1" s="1"/>
  <c r="L653" i="1"/>
  <c r="M653" i="1" s="1"/>
  <c r="N653" i="1" s="1"/>
  <c r="L654" i="1"/>
  <c r="M654" i="1" s="1"/>
  <c r="N654" i="1" s="1"/>
  <c r="L655" i="1"/>
  <c r="M655" i="1" s="1"/>
  <c r="N655" i="1" s="1"/>
  <c r="L656" i="1"/>
  <c r="M656" i="1" s="1"/>
  <c r="N656" i="1" s="1"/>
  <c r="L657" i="1"/>
  <c r="M657" i="1" s="1"/>
  <c r="N657" i="1" s="1"/>
  <c r="L658" i="1"/>
  <c r="M658" i="1" s="1"/>
  <c r="N658" i="1" s="1"/>
  <c r="L659" i="1"/>
  <c r="M659" i="1" s="1"/>
  <c r="N659" i="1" s="1"/>
  <c r="L660" i="1"/>
  <c r="M660" i="1" s="1"/>
  <c r="N660" i="1" s="1"/>
  <c r="L661" i="1"/>
  <c r="M661" i="1" s="1"/>
  <c r="N661" i="1" s="1"/>
  <c r="L662" i="1"/>
  <c r="M662" i="1" s="1"/>
  <c r="N662" i="1" s="1"/>
  <c r="L663" i="1"/>
  <c r="M663" i="1" s="1"/>
  <c r="N663" i="1" s="1"/>
  <c r="L664" i="1"/>
  <c r="M664" i="1" s="1"/>
  <c r="N664" i="1" s="1"/>
  <c r="L665" i="1"/>
  <c r="M665" i="1" s="1"/>
  <c r="N665" i="1" s="1"/>
  <c r="L666" i="1"/>
  <c r="M666" i="1" s="1"/>
  <c r="N666" i="1" s="1"/>
  <c r="L667" i="1"/>
  <c r="M667" i="1" s="1"/>
  <c r="N667" i="1" s="1"/>
  <c r="L668" i="1"/>
  <c r="M668" i="1" s="1"/>
  <c r="N668" i="1" s="1"/>
  <c r="L669" i="1"/>
  <c r="M669" i="1" s="1"/>
  <c r="N669" i="1" s="1"/>
  <c r="L670" i="1"/>
  <c r="M670" i="1" s="1"/>
  <c r="N670" i="1" s="1"/>
  <c r="L671" i="1"/>
  <c r="M671" i="1" s="1"/>
  <c r="N671" i="1" s="1"/>
  <c r="L672" i="1"/>
  <c r="M672" i="1" s="1"/>
  <c r="N672" i="1" s="1"/>
  <c r="L673" i="1"/>
  <c r="M673" i="1" s="1"/>
  <c r="N673" i="1" s="1"/>
  <c r="L674" i="1"/>
  <c r="M674" i="1" s="1"/>
  <c r="N674" i="1" s="1"/>
  <c r="L675" i="1"/>
  <c r="M675" i="1" s="1"/>
  <c r="N675" i="1" s="1"/>
  <c r="L676" i="1"/>
  <c r="M676" i="1" s="1"/>
  <c r="N676" i="1" s="1"/>
  <c r="L677" i="1"/>
  <c r="M677" i="1" s="1"/>
  <c r="N677" i="1" s="1"/>
  <c r="L678" i="1"/>
  <c r="M678" i="1" s="1"/>
  <c r="N678" i="1" s="1"/>
  <c r="L679" i="1"/>
  <c r="M679" i="1" s="1"/>
  <c r="N679" i="1" s="1"/>
  <c r="L680" i="1"/>
  <c r="M680" i="1" s="1"/>
  <c r="N680" i="1" s="1"/>
  <c r="L681" i="1"/>
  <c r="M681" i="1" s="1"/>
  <c r="N681" i="1" s="1"/>
  <c r="L682" i="1"/>
  <c r="M682" i="1" s="1"/>
  <c r="N682" i="1" s="1"/>
  <c r="L683" i="1"/>
  <c r="M683" i="1" s="1"/>
  <c r="N683" i="1" s="1"/>
  <c r="L684" i="1"/>
  <c r="M684" i="1" s="1"/>
  <c r="N684" i="1" s="1"/>
  <c r="L685" i="1"/>
  <c r="M685" i="1" s="1"/>
  <c r="N685" i="1" s="1"/>
  <c r="L686" i="1"/>
  <c r="M686" i="1" s="1"/>
  <c r="N686" i="1" s="1"/>
  <c r="L687" i="1"/>
  <c r="M687" i="1" s="1"/>
  <c r="N687" i="1" s="1"/>
  <c r="L688" i="1"/>
  <c r="M688" i="1" s="1"/>
  <c r="N688" i="1" s="1"/>
  <c r="L689" i="1"/>
  <c r="M689" i="1" s="1"/>
  <c r="N689" i="1" s="1"/>
  <c r="L690" i="1"/>
  <c r="M690" i="1" s="1"/>
  <c r="N690" i="1" s="1"/>
  <c r="L691" i="1"/>
  <c r="M691" i="1" s="1"/>
  <c r="N691" i="1" s="1"/>
  <c r="L692" i="1"/>
  <c r="M692" i="1" s="1"/>
  <c r="N692" i="1" s="1"/>
  <c r="L693" i="1"/>
  <c r="M693" i="1" s="1"/>
  <c r="N693" i="1" s="1"/>
  <c r="L694" i="1"/>
  <c r="M694" i="1" s="1"/>
  <c r="N694" i="1" s="1"/>
  <c r="L695" i="1"/>
  <c r="M695" i="1" s="1"/>
  <c r="N695" i="1" s="1"/>
  <c r="L696" i="1"/>
  <c r="M696" i="1" s="1"/>
  <c r="N696" i="1" s="1"/>
  <c r="L697" i="1"/>
  <c r="M697" i="1" s="1"/>
  <c r="N697" i="1" s="1"/>
  <c r="L698" i="1"/>
  <c r="M698" i="1" s="1"/>
  <c r="N698" i="1" s="1"/>
  <c r="L699" i="1"/>
  <c r="M699" i="1" s="1"/>
  <c r="N699" i="1" s="1"/>
  <c r="L700" i="1"/>
  <c r="M700" i="1" s="1"/>
  <c r="N700" i="1" s="1"/>
  <c r="L701" i="1"/>
  <c r="M701" i="1" s="1"/>
  <c r="N701" i="1" s="1"/>
  <c r="L702" i="1"/>
  <c r="M702" i="1" s="1"/>
  <c r="N702" i="1" s="1"/>
  <c r="L703" i="1"/>
  <c r="M703" i="1" s="1"/>
  <c r="N703" i="1" s="1"/>
  <c r="L704" i="1"/>
  <c r="M704" i="1" s="1"/>
  <c r="N704" i="1" s="1"/>
  <c r="L705" i="1"/>
  <c r="M705" i="1" s="1"/>
  <c r="N705" i="1" s="1"/>
  <c r="L706" i="1"/>
  <c r="M706" i="1" s="1"/>
  <c r="N706" i="1" s="1"/>
  <c r="L707" i="1"/>
  <c r="M707" i="1" s="1"/>
  <c r="N707" i="1" s="1"/>
  <c r="L708" i="1"/>
  <c r="M708" i="1" s="1"/>
  <c r="N708" i="1" s="1"/>
  <c r="L709" i="1"/>
  <c r="M709" i="1" s="1"/>
  <c r="N709" i="1" s="1"/>
  <c r="L710" i="1"/>
  <c r="M710" i="1" s="1"/>
  <c r="N710" i="1" s="1"/>
  <c r="L711" i="1"/>
  <c r="M711" i="1" s="1"/>
  <c r="N711" i="1" s="1"/>
  <c r="L712" i="1"/>
  <c r="M712" i="1" s="1"/>
  <c r="N712" i="1" s="1"/>
  <c r="L713" i="1"/>
  <c r="M713" i="1" s="1"/>
  <c r="N713" i="1" s="1"/>
  <c r="L714" i="1"/>
  <c r="M714" i="1" s="1"/>
  <c r="N714" i="1" s="1"/>
  <c r="L715" i="1"/>
  <c r="M715" i="1" s="1"/>
  <c r="N715" i="1" s="1"/>
  <c r="L716" i="1"/>
  <c r="M716" i="1" s="1"/>
  <c r="N716" i="1" s="1"/>
  <c r="L717" i="1"/>
  <c r="M717" i="1" s="1"/>
  <c r="N717" i="1" s="1"/>
  <c r="L718" i="1"/>
  <c r="M718" i="1" s="1"/>
  <c r="N718" i="1" s="1"/>
  <c r="L719" i="1"/>
  <c r="M719" i="1" s="1"/>
  <c r="N719" i="1" s="1"/>
  <c r="L720" i="1"/>
  <c r="M720" i="1" s="1"/>
  <c r="N720" i="1" s="1"/>
  <c r="L721" i="1"/>
  <c r="M721" i="1" s="1"/>
  <c r="N721" i="1" s="1"/>
  <c r="L722" i="1"/>
  <c r="M722" i="1" s="1"/>
  <c r="N722" i="1" s="1"/>
  <c r="L723" i="1"/>
  <c r="M723" i="1" s="1"/>
  <c r="N723" i="1" s="1"/>
  <c r="L724" i="1"/>
  <c r="M724" i="1" s="1"/>
  <c r="N724" i="1" s="1"/>
  <c r="L725" i="1"/>
  <c r="M725" i="1" s="1"/>
  <c r="N725" i="1" s="1"/>
  <c r="L726" i="1"/>
  <c r="M726" i="1" s="1"/>
  <c r="N726" i="1" s="1"/>
  <c r="L727" i="1"/>
  <c r="M727" i="1" s="1"/>
  <c r="N727" i="1" s="1"/>
  <c r="L728" i="1"/>
  <c r="M728" i="1" s="1"/>
  <c r="N728" i="1" s="1"/>
  <c r="L729" i="1"/>
  <c r="M729" i="1" s="1"/>
  <c r="N729" i="1" s="1"/>
  <c r="L730" i="1"/>
  <c r="M730" i="1" s="1"/>
  <c r="N730" i="1" s="1"/>
  <c r="L731" i="1"/>
  <c r="M731" i="1" s="1"/>
  <c r="N731" i="1" s="1"/>
  <c r="L732" i="1"/>
  <c r="M732" i="1" s="1"/>
  <c r="N732" i="1" s="1"/>
  <c r="L733" i="1"/>
  <c r="M733" i="1" s="1"/>
  <c r="N733" i="1" s="1"/>
  <c r="L734" i="1"/>
  <c r="M734" i="1" s="1"/>
  <c r="N734" i="1" s="1"/>
  <c r="L735" i="1"/>
  <c r="M735" i="1" s="1"/>
  <c r="N735" i="1" s="1"/>
  <c r="L736" i="1"/>
  <c r="M736" i="1" s="1"/>
  <c r="N736" i="1" s="1"/>
  <c r="L737" i="1"/>
  <c r="M737" i="1" s="1"/>
  <c r="N737" i="1" s="1"/>
  <c r="L738" i="1"/>
  <c r="M738" i="1" s="1"/>
  <c r="N738" i="1" s="1"/>
  <c r="L739" i="1"/>
  <c r="M739" i="1" s="1"/>
  <c r="N739" i="1" s="1"/>
  <c r="L740" i="1"/>
  <c r="M740" i="1" s="1"/>
  <c r="N740" i="1" s="1"/>
  <c r="L741" i="1"/>
  <c r="M741" i="1" s="1"/>
  <c r="N741" i="1" s="1"/>
  <c r="L742" i="1"/>
  <c r="M742" i="1" s="1"/>
  <c r="N742" i="1" s="1"/>
  <c r="L743" i="1"/>
  <c r="M743" i="1" s="1"/>
  <c r="N743" i="1" s="1"/>
  <c r="L744" i="1"/>
  <c r="M744" i="1" s="1"/>
  <c r="N744" i="1" s="1"/>
  <c r="L745" i="1"/>
  <c r="M745" i="1" s="1"/>
  <c r="N745" i="1" s="1"/>
  <c r="L746" i="1"/>
  <c r="M746" i="1" s="1"/>
  <c r="N746" i="1" s="1"/>
  <c r="L747" i="1"/>
  <c r="M747" i="1" s="1"/>
  <c r="N747" i="1" s="1"/>
  <c r="L748" i="1"/>
  <c r="M748" i="1" s="1"/>
  <c r="N748" i="1" s="1"/>
  <c r="L749" i="1"/>
  <c r="M749" i="1" s="1"/>
  <c r="N749" i="1" s="1"/>
  <c r="L750" i="1"/>
  <c r="M750" i="1" s="1"/>
  <c r="N750" i="1" s="1"/>
  <c r="L751" i="1"/>
  <c r="M751" i="1" s="1"/>
  <c r="N751" i="1" s="1"/>
  <c r="L752" i="1"/>
  <c r="M752" i="1" s="1"/>
  <c r="N752" i="1" s="1"/>
  <c r="L753" i="1"/>
  <c r="M753" i="1" s="1"/>
  <c r="N753" i="1" s="1"/>
  <c r="L754" i="1"/>
  <c r="M754" i="1" s="1"/>
  <c r="N754" i="1" s="1"/>
  <c r="L755" i="1"/>
  <c r="M755" i="1" s="1"/>
  <c r="N755" i="1" s="1"/>
  <c r="L756" i="1"/>
  <c r="M756" i="1" s="1"/>
  <c r="N756" i="1" s="1"/>
  <c r="L757" i="1"/>
  <c r="M757" i="1" s="1"/>
  <c r="N757" i="1" s="1"/>
  <c r="L758" i="1"/>
  <c r="M758" i="1" s="1"/>
  <c r="N758" i="1" s="1"/>
  <c r="L759" i="1"/>
  <c r="M759" i="1" s="1"/>
  <c r="N759" i="1" s="1"/>
  <c r="L760" i="1"/>
  <c r="M760" i="1" s="1"/>
  <c r="N760" i="1" s="1"/>
  <c r="L761" i="1"/>
  <c r="M761" i="1" s="1"/>
  <c r="N761" i="1" s="1"/>
  <c r="L762" i="1"/>
  <c r="M762" i="1" s="1"/>
  <c r="N762" i="1" s="1"/>
  <c r="L763" i="1"/>
  <c r="M763" i="1" s="1"/>
  <c r="N763" i="1" s="1"/>
  <c r="L764" i="1"/>
  <c r="M764" i="1" s="1"/>
  <c r="N764" i="1" s="1"/>
  <c r="L765" i="1"/>
  <c r="M765" i="1" s="1"/>
  <c r="N765" i="1" s="1"/>
  <c r="L766" i="1"/>
  <c r="M766" i="1" s="1"/>
  <c r="N766" i="1" s="1"/>
  <c r="L767" i="1"/>
  <c r="M767" i="1" s="1"/>
  <c r="N767" i="1" s="1"/>
  <c r="L768" i="1"/>
  <c r="M768" i="1" s="1"/>
  <c r="N768" i="1" s="1"/>
  <c r="L769" i="1"/>
  <c r="M769" i="1" s="1"/>
  <c r="N769" i="1" s="1"/>
  <c r="L770" i="1"/>
  <c r="M770" i="1" s="1"/>
  <c r="N770" i="1" s="1"/>
  <c r="L771" i="1"/>
  <c r="M771" i="1" s="1"/>
  <c r="N771" i="1" s="1"/>
  <c r="L772" i="1"/>
  <c r="M772" i="1" s="1"/>
  <c r="N772" i="1" s="1"/>
  <c r="L773" i="1"/>
  <c r="M773" i="1" s="1"/>
  <c r="N773" i="1" s="1"/>
  <c r="L774" i="1"/>
  <c r="M774" i="1" s="1"/>
  <c r="N774" i="1" s="1"/>
  <c r="L775" i="1"/>
  <c r="M775" i="1" s="1"/>
  <c r="N775" i="1" s="1"/>
  <c r="L776" i="1"/>
  <c r="M776" i="1" s="1"/>
  <c r="N776" i="1" s="1"/>
  <c r="L777" i="1"/>
  <c r="M777" i="1" s="1"/>
  <c r="N777" i="1" s="1"/>
  <c r="L778" i="1"/>
  <c r="M778" i="1" s="1"/>
  <c r="N778" i="1" s="1"/>
  <c r="L779" i="1"/>
  <c r="M779" i="1" s="1"/>
  <c r="N779" i="1" s="1"/>
  <c r="L780" i="1"/>
  <c r="M780" i="1" s="1"/>
  <c r="N780" i="1" s="1"/>
  <c r="L781" i="1"/>
  <c r="M781" i="1" s="1"/>
  <c r="N781" i="1" s="1"/>
  <c r="L782" i="1"/>
  <c r="M782" i="1" s="1"/>
  <c r="N782" i="1" s="1"/>
  <c r="L783" i="1"/>
  <c r="M783" i="1" s="1"/>
  <c r="N783" i="1" s="1"/>
  <c r="L784" i="1"/>
  <c r="M784" i="1" s="1"/>
  <c r="N784" i="1" s="1"/>
  <c r="L785" i="1"/>
  <c r="M785" i="1" s="1"/>
  <c r="N785" i="1" s="1"/>
  <c r="L786" i="1"/>
  <c r="M786" i="1" s="1"/>
  <c r="N786" i="1" s="1"/>
  <c r="L787" i="1"/>
  <c r="M787" i="1" s="1"/>
  <c r="N787" i="1" s="1"/>
  <c r="L788" i="1"/>
  <c r="M788" i="1" s="1"/>
  <c r="N788" i="1" s="1"/>
  <c r="L789" i="1"/>
  <c r="M789" i="1" s="1"/>
  <c r="N789" i="1" s="1"/>
  <c r="L790" i="1"/>
  <c r="M790" i="1" s="1"/>
  <c r="N790" i="1" s="1"/>
  <c r="L791" i="1"/>
  <c r="M791" i="1" s="1"/>
  <c r="N791" i="1" s="1"/>
  <c r="L792" i="1"/>
  <c r="M792" i="1" s="1"/>
  <c r="N792" i="1" s="1"/>
  <c r="L793" i="1"/>
  <c r="M793" i="1" s="1"/>
  <c r="N793" i="1" s="1"/>
  <c r="L794" i="1"/>
  <c r="M794" i="1" s="1"/>
  <c r="N794" i="1" s="1"/>
  <c r="L795" i="1"/>
  <c r="M795" i="1" s="1"/>
  <c r="N795" i="1" s="1"/>
  <c r="L796" i="1"/>
  <c r="M796" i="1" s="1"/>
  <c r="N796" i="1" s="1"/>
  <c r="L797" i="1"/>
  <c r="M797" i="1" s="1"/>
  <c r="N797" i="1" s="1"/>
  <c r="L798" i="1"/>
  <c r="M798" i="1" s="1"/>
  <c r="N798" i="1" s="1"/>
  <c r="L799" i="1"/>
  <c r="M799" i="1" s="1"/>
  <c r="N799" i="1" s="1"/>
  <c r="L800" i="1"/>
  <c r="M800" i="1" s="1"/>
  <c r="N800" i="1" s="1"/>
  <c r="L801" i="1"/>
  <c r="M801" i="1" s="1"/>
  <c r="N801" i="1" s="1"/>
  <c r="L802" i="1"/>
  <c r="M802" i="1" s="1"/>
  <c r="N802" i="1" s="1"/>
  <c r="L803" i="1"/>
  <c r="M803" i="1" s="1"/>
  <c r="N803" i="1" s="1"/>
  <c r="L804" i="1"/>
  <c r="M804" i="1" s="1"/>
  <c r="N804" i="1" s="1"/>
  <c r="L805" i="1"/>
  <c r="M805" i="1" s="1"/>
  <c r="N805" i="1" s="1"/>
  <c r="L806" i="1"/>
  <c r="M806" i="1" s="1"/>
  <c r="N806" i="1" s="1"/>
  <c r="L807" i="1"/>
  <c r="M807" i="1" s="1"/>
  <c r="N807" i="1" s="1"/>
  <c r="L808" i="1"/>
  <c r="M808" i="1" s="1"/>
  <c r="N808" i="1" s="1"/>
  <c r="L809" i="1"/>
  <c r="M809" i="1" s="1"/>
  <c r="N809" i="1" s="1"/>
  <c r="L810" i="1"/>
  <c r="M810" i="1" s="1"/>
  <c r="N810" i="1" s="1"/>
  <c r="L811" i="1"/>
  <c r="M811" i="1" s="1"/>
  <c r="N811" i="1" s="1"/>
  <c r="L812" i="1"/>
  <c r="M812" i="1" s="1"/>
  <c r="N812" i="1" s="1"/>
  <c r="L813" i="1"/>
  <c r="M813" i="1" s="1"/>
  <c r="N813" i="1" s="1"/>
  <c r="L814" i="1"/>
  <c r="M814" i="1" s="1"/>
  <c r="N814" i="1" s="1"/>
  <c r="L815" i="1"/>
  <c r="M815" i="1" s="1"/>
  <c r="N815" i="1" s="1"/>
  <c r="L816" i="1"/>
  <c r="M816" i="1" s="1"/>
  <c r="N816" i="1" s="1"/>
  <c r="L817" i="1"/>
  <c r="M817" i="1" s="1"/>
  <c r="N817" i="1" s="1"/>
  <c r="L818" i="1"/>
  <c r="M818" i="1" s="1"/>
  <c r="N818" i="1" s="1"/>
  <c r="L819" i="1"/>
  <c r="M819" i="1" s="1"/>
  <c r="N819" i="1" s="1"/>
  <c r="L820" i="1"/>
  <c r="M820" i="1" s="1"/>
  <c r="N820" i="1" s="1"/>
  <c r="L821" i="1"/>
  <c r="M821" i="1" s="1"/>
  <c r="N821" i="1" s="1"/>
  <c r="L822" i="1"/>
  <c r="M822" i="1" s="1"/>
  <c r="N822" i="1" s="1"/>
  <c r="L823" i="1"/>
  <c r="M823" i="1" s="1"/>
  <c r="N823" i="1" s="1"/>
  <c r="L824" i="1"/>
  <c r="M824" i="1" s="1"/>
  <c r="N824" i="1" s="1"/>
  <c r="L825" i="1"/>
  <c r="M825" i="1" s="1"/>
  <c r="N825" i="1" s="1"/>
  <c r="L826" i="1"/>
  <c r="M826" i="1" s="1"/>
  <c r="N826" i="1" s="1"/>
  <c r="L827" i="1"/>
  <c r="M827" i="1" s="1"/>
  <c r="N827" i="1" s="1"/>
  <c r="L828" i="1"/>
  <c r="M828" i="1" s="1"/>
  <c r="N828" i="1" s="1"/>
  <c r="L829" i="1"/>
  <c r="M829" i="1" s="1"/>
  <c r="N829" i="1" s="1"/>
  <c r="L830" i="1"/>
  <c r="M830" i="1" s="1"/>
  <c r="N830" i="1" s="1"/>
  <c r="L831" i="1"/>
  <c r="M831" i="1" s="1"/>
  <c r="N831" i="1" s="1"/>
  <c r="L832" i="1"/>
  <c r="M832" i="1" s="1"/>
  <c r="N832" i="1" s="1"/>
  <c r="L833" i="1"/>
  <c r="M833" i="1" s="1"/>
  <c r="N833" i="1" s="1"/>
  <c r="L834" i="1"/>
  <c r="M834" i="1" s="1"/>
  <c r="N834" i="1" s="1"/>
  <c r="L835" i="1"/>
  <c r="M835" i="1" s="1"/>
  <c r="N835" i="1" s="1"/>
  <c r="L836" i="1"/>
  <c r="M836" i="1" s="1"/>
  <c r="N836" i="1" s="1"/>
  <c r="L837" i="1"/>
  <c r="M837" i="1" s="1"/>
  <c r="N837" i="1" s="1"/>
  <c r="L838" i="1"/>
  <c r="M838" i="1" s="1"/>
  <c r="N838" i="1" s="1"/>
  <c r="L839" i="1"/>
  <c r="M839" i="1" s="1"/>
  <c r="N839" i="1" s="1"/>
  <c r="L840" i="1"/>
  <c r="M840" i="1" s="1"/>
  <c r="N840" i="1" s="1"/>
  <c r="L841" i="1"/>
  <c r="M841" i="1" s="1"/>
  <c r="N841" i="1" s="1"/>
  <c r="L842" i="1"/>
  <c r="M842" i="1" s="1"/>
  <c r="N842" i="1" s="1"/>
  <c r="L843" i="1"/>
  <c r="M843" i="1" s="1"/>
  <c r="N843" i="1" s="1"/>
  <c r="L844" i="1"/>
  <c r="M844" i="1" s="1"/>
  <c r="N844" i="1" s="1"/>
  <c r="L845" i="1"/>
  <c r="M845" i="1" s="1"/>
  <c r="N845" i="1" s="1"/>
  <c r="L846" i="1"/>
  <c r="M846" i="1" s="1"/>
  <c r="N846" i="1" s="1"/>
  <c r="L847" i="1"/>
  <c r="M847" i="1" s="1"/>
  <c r="N847" i="1" s="1"/>
  <c r="L848" i="1"/>
  <c r="M848" i="1" s="1"/>
  <c r="N848" i="1" s="1"/>
  <c r="L849" i="1"/>
  <c r="M849" i="1" s="1"/>
  <c r="N849" i="1" s="1"/>
  <c r="L850" i="1"/>
  <c r="M850" i="1" s="1"/>
  <c r="N850" i="1" s="1"/>
  <c r="L851" i="1"/>
  <c r="M851" i="1" s="1"/>
  <c r="N851" i="1" s="1"/>
  <c r="L852" i="1"/>
  <c r="M852" i="1" s="1"/>
  <c r="N852" i="1" s="1"/>
  <c r="L853" i="1"/>
  <c r="M853" i="1" s="1"/>
  <c r="N853" i="1" s="1"/>
  <c r="L854" i="1"/>
  <c r="M854" i="1" s="1"/>
  <c r="N854" i="1" s="1"/>
  <c r="L855" i="1"/>
  <c r="M855" i="1" s="1"/>
  <c r="N855" i="1" s="1"/>
  <c r="L856" i="1"/>
  <c r="M856" i="1" s="1"/>
  <c r="N856" i="1" s="1"/>
  <c r="L857" i="1"/>
  <c r="M857" i="1" s="1"/>
  <c r="N857" i="1" s="1"/>
  <c r="L858" i="1"/>
  <c r="M858" i="1" s="1"/>
  <c r="N858" i="1" s="1"/>
  <c r="L859" i="1"/>
  <c r="M859" i="1" s="1"/>
  <c r="N859" i="1" s="1"/>
  <c r="L860" i="1"/>
  <c r="M860" i="1" s="1"/>
  <c r="N860" i="1" s="1"/>
  <c r="L861" i="1"/>
  <c r="M861" i="1" s="1"/>
  <c r="N861" i="1" s="1"/>
  <c r="L862" i="1"/>
  <c r="M862" i="1" s="1"/>
  <c r="N862" i="1" s="1"/>
  <c r="L863" i="1"/>
  <c r="M863" i="1" s="1"/>
  <c r="N863" i="1" s="1"/>
  <c r="L864" i="1"/>
  <c r="M864" i="1" s="1"/>
  <c r="N864" i="1" s="1"/>
  <c r="L865" i="1"/>
  <c r="M865" i="1" s="1"/>
  <c r="N865" i="1" s="1"/>
  <c r="L866" i="1"/>
  <c r="M866" i="1" s="1"/>
  <c r="N866" i="1" s="1"/>
  <c r="L867" i="1"/>
  <c r="M867" i="1" s="1"/>
  <c r="N867" i="1" s="1"/>
  <c r="L868" i="1"/>
  <c r="M868" i="1" s="1"/>
  <c r="N868" i="1" s="1"/>
  <c r="L869" i="1"/>
  <c r="M869" i="1" s="1"/>
  <c r="N869" i="1" s="1"/>
  <c r="L870" i="1"/>
  <c r="M870" i="1" s="1"/>
  <c r="N870" i="1" s="1"/>
  <c r="L871" i="1"/>
  <c r="M871" i="1" s="1"/>
  <c r="N871" i="1" s="1"/>
  <c r="L872" i="1"/>
  <c r="M872" i="1" s="1"/>
  <c r="N872" i="1" s="1"/>
  <c r="L873" i="1"/>
  <c r="M873" i="1" s="1"/>
  <c r="N873" i="1" s="1"/>
  <c r="L874" i="1"/>
  <c r="M874" i="1" s="1"/>
  <c r="N874" i="1" s="1"/>
  <c r="L875" i="1"/>
  <c r="M875" i="1" s="1"/>
  <c r="N875" i="1" s="1"/>
  <c r="L876" i="1"/>
  <c r="M876" i="1" s="1"/>
  <c r="N876" i="1" s="1"/>
  <c r="L877" i="1"/>
  <c r="M877" i="1" s="1"/>
  <c r="N877" i="1" s="1"/>
  <c r="L878" i="1"/>
  <c r="M878" i="1" s="1"/>
  <c r="N878" i="1" s="1"/>
  <c r="L879" i="1"/>
  <c r="M879" i="1" s="1"/>
  <c r="N879" i="1" s="1"/>
  <c r="L880" i="1"/>
  <c r="M880" i="1" s="1"/>
  <c r="N880" i="1" s="1"/>
  <c r="L881" i="1"/>
  <c r="M881" i="1" s="1"/>
  <c r="N881" i="1" s="1"/>
  <c r="L882" i="1"/>
  <c r="M882" i="1" s="1"/>
  <c r="N882" i="1" s="1"/>
  <c r="L883" i="1"/>
  <c r="M883" i="1" s="1"/>
  <c r="N883" i="1" s="1"/>
  <c r="L884" i="1"/>
  <c r="M884" i="1" s="1"/>
  <c r="N884" i="1" s="1"/>
  <c r="L885" i="1"/>
  <c r="M885" i="1" s="1"/>
  <c r="N885" i="1" s="1"/>
  <c r="L886" i="1"/>
  <c r="M886" i="1" s="1"/>
  <c r="N886" i="1" s="1"/>
  <c r="L887" i="1"/>
  <c r="M887" i="1" s="1"/>
  <c r="N887" i="1" s="1"/>
  <c r="L888" i="1"/>
  <c r="M888" i="1" s="1"/>
  <c r="N888" i="1" s="1"/>
  <c r="L889" i="1"/>
  <c r="M889" i="1" s="1"/>
  <c r="N889" i="1" s="1"/>
  <c r="L890" i="1"/>
  <c r="M890" i="1" s="1"/>
  <c r="N890" i="1" s="1"/>
  <c r="L891" i="1"/>
  <c r="M891" i="1" s="1"/>
  <c r="N891" i="1" s="1"/>
  <c r="L892" i="1"/>
  <c r="M892" i="1" s="1"/>
  <c r="N892" i="1" s="1"/>
  <c r="L893" i="1"/>
  <c r="M893" i="1" s="1"/>
  <c r="N893" i="1" s="1"/>
  <c r="L894" i="1"/>
  <c r="M894" i="1" s="1"/>
  <c r="N894" i="1" s="1"/>
  <c r="L895" i="1"/>
  <c r="M895" i="1" s="1"/>
  <c r="N895" i="1" s="1"/>
  <c r="L896" i="1"/>
  <c r="M896" i="1" s="1"/>
  <c r="N896" i="1" s="1"/>
  <c r="L897" i="1"/>
  <c r="M897" i="1" s="1"/>
  <c r="N897" i="1" s="1"/>
  <c r="L898" i="1"/>
  <c r="M898" i="1" s="1"/>
  <c r="N898" i="1" s="1"/>
  <c r="L899" i="1"/>
  <c r="M899" i="1" s="1"/>
  <c r="N899" i="1" s="1"/>
  <c r="L900" i="1"/>
  <c r="M900" i="1" s="1"/>
  <c r="N900" i="1" s="1"/>
  <c r="L901" i="1"/>
  <c r="M901" i="1" s="1"/>
  <c r="N901" i="1" s="1"/>
  <c r="L902" i="1"/>
  <c r="M902" i="1" s="1"/>
  <c r="N902" i="1" s="1"/>
  <c r="L903" i="1"/>
  <c r="M903" i="1" s="1"/>
  <c r="N903" i="1" s="1"/>
  <c r="L904" i="1"/>
  <c r="M904" i="1" s="1"/>
  <c r="N904" i="1" s="1"/>
  <c r="L905" i="1"/>
  <c r="M905" i="1" s="1"/>
  <c r="N905" i="1" s="1"/>
  <c r="L906" i="1"/>
  <c r="M906" i="1" s="1"/>
  <c r="N906" i="1" s="1"/>
  <c r="L907" i="1"/>
  <c r="M907" i="1" s="1"/>
  <c r="N907" i="1" s="1"/>
  <c r="L908" i="1"/>
  <c r="M908" i="1" s="1"/>
  <c r="N908" i="1" s="1"/>
  <c r="L6" i="1"/>
  <c r="M6" i="1" s="1"/>
  <c r="N6" i="1" s="1"/>
  <c r="M573" i="1" l="1"/>
  <c r="N573" i="1" s="1"/>
  <c r="M509" i="1"/>
  <c r="N509" i="1" s="1"/>
  <c r="M572" i="1"/>
  <c r="N572" i="1" s="1"/>
  <c r="M524" i="1"/>
  <c r="N524" i="1" s="1"/>
  <c r="M579" i="1"/>
  <c r="N579" i="1" s="1"/>
  <c r="M571" i="1"/>
  <c r="N571" i="1" s="1"/>
  <c r="M563" i="1"/>
  <c r="N563" i="1" s="1"/>
  <c r="M555" i="1"/>
  <c r="N555" i="1" s="1"/>
  <c r="M547" i="1"/>
  <c r="N547" i="1" s="1"/>
  <c r="M539" i="1"/>
  <c r="N539" i="1" s="1"/>
  <c r="M531" i="1"/>
  <c r="N531" i="1" s="1"/>
  <c r="N523" i="1"/>
  <c r="M523" i="1"/>
  <c r="M515" i="1"/>
  <c r="N515" i="1" s="1"/>
  <c r="M507" i="1"/>
  <c r="N507" i="1" s="1"/>
  <c r="M499" i="1"/>
  <c r="N499" i="1" s="1"/>
  <c r="M525" i="1"/>
  <c r="N525" i="1" s="1"/>
  <c r="M540" i="1"/>
  <c r="N540" i="1" s="1"/>
  <c r="M549" i="1"/>
  <c r="N549" i="1" s="1"/>
  <c r="M564" i="1"/>
  <c r="N564" i="1" s="1"/>
  <c r="M578" i="1"/>
  <c r="N578" i="1" s="1"/>
  <c r="M570" i="1"/>
  <c r="N570" i="1" s="1"/>
  <c r="M562" i="1"/>
  <c r="N562" i="1" s="1"/>
  <c r="M554" i="1"/>
  <c r="N554" i="1" s="1"/>
  <c r="N546" i="1"/>
  <c r="M546" i="1"/>
  <c r="M538" i="1"/>
  <c r="N538" i="1" s="1"/>
  <c r="M530" i="1"/>
  <c r="N530" i="1" s="1"/>
  <c r="M522" i="1"/>
  <c r="N522" i="1" s="1"/>
  <c r="N514" i="1"/>
  <c r="M514" i="1"/>
  <c r="M506" i="1"/>
  <c r="N506" i="1" s="1"/>
  <c r="M585" i="1"/>
  <c r="N585" i="1" s="1"/>
  <c r="M577" i="1"/>
  <c r="N577" i="1" s="1"/>
  <c r="M569" i="1"/>
  <c r="N569" i="1" s="1"/>
  <c r="M561" i="1"/>
  <c r="N561" i="1" s="1"/>
  <c r="M553" i="1"/>
  <c r="N553" i="1" s="1"/>
  <c r="M545" i="1"/>
  <c r="N545" i="1" s="1"/>
  <c r="M537" i="1"/>
  <c r="N537" i="1" s="1"/>
  <c r="M529" i="1"/>
  <c r="N529" i="1" s="1"/>
  <c r="M521" i="1"/>
  <c r="N521" i="1" s="1"/>
  <c r="M513" i="1"/>
  <c r="N513" i="1" s="1"/>
  <c r="M505" i="1"/>
  <c r="N505" i="1" s="1"/>
  <c r="M565" i="1"/>
  <c r="N565" i="1" s="1"/>
  <c r="M580" i="1"/>
  <c r="N580" i="1" s="1"/>
  <c r="M584" i="1"/>
  <c r="N584" i="1" s="1"/>
  <c r="N560" i="1"/>
  <c r="M560" i="1"/>
  <c r="M536" i="1"/>
  <c r="N536" i="1" s="1"/>
  <c r="M533" i="1"/>
  <c r="N533" i="1" s="1"/>
  <c r="M532" i="1"/>
  <c r="N532" i="1" s="1"/>
  <c r="M568" i="1"/>
  <c r="N568" i="1" s="1"/>
  <c r="M552" i="1"/>
  <c r="N552" i="1" s="1"/>
  <c r="M528" i="1"/>
  <c r="N528" i="1" s="1"/>
  <c r="M512" i="1"/>
  <c r="N512" i="1" s="1"/>
  <c r="M583" i="1"/>
  <c r="N583" i="1" s="1"/>
  <c r="M575" i="1"/>
  <c r="N575" i="1" s="1"/>
  <c r="M567" i="1"/>
  <c r="N567" i="1" s="1"/>
  <c r="M559" i="1"/>
  <c r="N559" i="1" s="1"/>
  <c r="N551" i="1"/>
  <c r="M551" i="1"/>
  <c r="M543" i="1"/>
  <c r="N543" i="1" s="1"/>
  <c r="M535" i="1"/>
  <c r="N535" i="1" s="1"/>
  <c r="M527" i="1"/>
  <c r="N527" i="1" s="1"/>
  <c r="N519" i="1"/>
  <c r="M519" i="1"/>
  <c r="M511" i="1"/>
  <c r="N511" i="1" s="1"/>
  <c r="M503" i="1"/>
  <c r="N503" i="1" s="1"/>
  <c r="M541" i="1"/>
  <c r="N541" i="1" s="1"/>
  <c r="M548" i="1"/>
  <c r="N548" i="1" s="1"/>
  <c r="M576" i="1"/>
  <c r="N576" i="1" s="1"/>
  <c r="M544" i="1"/>
  <c r="N544" i="1" s="1"/>
  <c r="M520" i="1"/>
  <c r="N520" i="1" s="1"/>
  <c r="M504" i="1"/>
  <c r="N504" i="1" s="1"/>
  <c r="M582" i="1"/>
  <c r="N582" i="1" s="1"/>
  <c r="M574" i="1"/>
  <c r="N574" i="1" s="1"/>
  <c r="M566" i="1"/>
  <c r="N566" i="1" s="1"/>
  <c r="M558" i="1"/>
  <c r="N558" i="1" s="1"/>
  <c r="M550" i="1"/>
  <c r="N550" i="1" s="1"/>
  <c r="M542" i="1"/>
  <c r="N542" i="1" s="1"/>
  <c r="M534" i="1"/>
  <c r="N534" i="1" s="1"/>
  <c r="N526" i="1"/>
  <c r="M526" i="1"/>
  <c r="M518" i="1"/>
  <c r="N518" i="1" s="1"/>
  <c r="M510" i="1"/>
  <c r="N510" i="1" s="1"/>
  <c r="M502" i="1"/>
  <c r="N502" i="1" s="1"/>
  <c r="M581" i="1"/>
  <c r="N581" i="1" s="1"/>
  <c r="M517" i="1"/>
  <c r="N517" i="1" s="1"/>
  <c r="M557" i="1"/>
  <c r="N557" i="1" s="1"/>
  <c r="M501" i="1"/>
  <c r="N501" i="1" s="1"/>
  <c r="M556" i="1"/>
  <c r="N556" i="1" s="1"/>
  <c r="M516" i="1"/>
  <c r="N516" i="1" s="1"/>
  <c r="M508" i="1"/>
  <c r="N508" i="1" s="1"/>
  <c r="M500" i="1"/>
  <c r="N500" i="1" s="1"/>
</calcChain>
</file>

<file path=xl/sharedStrings.xml><?xml version="1.0" encoding="utf-8"?>
<sst xmlns="http://schemas.openxmlformats.org/spreadsheetml/2006/main" count="8189" uniqueCount="2497">
  <si>
    <t>Cash Ratio</t>
  </si>
  <si>
    <t>เงินบำรุงคงเหลือสุทธิ</t>
  </si>
  <si>
    <t>OrgID</t>
  </si>
  <si>
    <t>เชียงราย</t>
  </si>
  <si>
    <t>10674</t>
  </si>
  <si>
    <t>เชียงรายประชานุเคราะห์,รพศ.</t>
  </si>
  <si>
    <t>รพศ.</t>
  </si>
  <si>
    <t>11189</t>
  </si>
  <si>
    <t>เทิง,รพช.</t>
  </si>
  <si>
    <t>รพช.</t>
  </si>
  <si>
    <t>11190</t>
  </si>
  <si>
    <t>พาน,รพช.</t>
  </si>
  <si>
    <t>11191</t>
  </si>
  <si>
    <t>ป่าแดด,รพช.</t>
  </si>
  <si>
    <t>11192</t>
  </si>
  <si>
    <t>แม่จัน,รพช.</t>
  </si>
  <si>
    <t>11193</t>
  </si>
  <si>
    <t>เชียงแสน,รพช.</t>
  </si>
  <si>
    <t>11194</t>
  </si>
  <si>
    <t>แม่สาย,รพช.</t>
  </si>
  <si>
    <t>11195</t>
  </si>
  <si>
    <t>แม่สรวย,รพช.</t>
  </si>
  <si>
    <t>11196</t>
  </si>
  <si>
    <t>เวียงป่าเป้า,รพช.</t>
  </si>
  <si>
    <t>11197</t>
  </si>
  <si>
    <t>พญาเม็งราย,รพช.</t>
  </si>
  <si>
    <t>11198</t>
  </si>
  <si>
    <t>เวียงแก่น,รพช.</t>
  </si>
  <si>
    <t>11199</t>
  </si>
  <si>
    <t>ขุนตาล,รพช.</t>
  </si>
  <si>
    <t>11200</t>
  </si>
  <si>
    <t>แม่ฟ้าหลวง,รพช.</t>
  </si>
  <si>
    <t>11201</t>
  </si>
  <si>
    <t>แม่ลาว,รพช.</t>
  </si>
  <si>
    <t>11202</t>
  </si>
  <si>
    <t>เวียงเชียงรุ้ง,รพช.</t>
  </si>
  <si>
    <t>11454</t>
  </si>
  <si>
    <t>สมเด็จพระยุพราชเชียงของ,รพช.</t>
  </si>
  <si>
    <t>15012</t>
  </si>
  <si>
    <t>สมเด็จพระญาณสังวร,รพช.</t>
  </si>
  <si>
    <t>28823</t>
  </si>
  <si>
    <t>ดอยหลวง,รพช.</t>
  </si>
  <si>
    <t>เชียงใหม่</t>
  </si>
  <si>
    <t>10713</t>
  </si>
  <si>
    <t>นครพิงค์,รพศ.</t>
  </si>
  <si>
    <t>11119</t>
  </si>
  <si>
    <t>จอมทอง,รพท.</t>
  </si>
  <si>
    <t>รพท.</t>
  </si>
  <si>
    <t>11120</t>
  </si>
  <si>
    <t>เทพรัตนเวชชานุกูล เฉลิมพระเกียรติ ๖๐ พรรษา,รพช.</t>
  </si>
  <si>
    <t>11121</t>
  </si>
  <si>
    <t>เชียงดาว,รพช.</t>
  </si>
  <si>
    <t>11122</t>
  </si>
  <si>
    <t>ดอยสะเก็ด,รพช.</t>
  </si>
  <si>
    <t>11123</t>
  </si>
  <si>
    <t>แม่แตง,รพช.</t>
  </si>
  <si>
    <t>11124</t>
  </si>
  <si>
    <t>สะเมิง,รพช.</t>
  </si>
  <si>
    <t>11125</t>
  </si>
  <si>
    <t>ฝาง,รพท.</t>
  </si>
  <si>
    <t>11126</t>
  </si>
  <si>
    <t>แม่อาย,รพช.</t>
  </si>
  <si>
    <t>11127</t>
  </si>
  <si>
    <t>พร้าว,รพช.</t>
  </si>
  <si>
    <t>11128</t>
  </si>
  <si>
    <t>สันป่าตอง,รพช.</t>
  </si>
  <si>
    <t>11129</t>
  </si>
  <si>
    <t>สันกำแพง,รพช.</t>
  </si>
  <si>
    <t>11130</t>
  </si>
  <si>
    <t>สันทราย,รพช.</t>
  </si>
  <si>
    <t>11131</t>
  </si>
  <si>
    <t>หางดง,รพช.</t>
  </si>
  <si>
    <t>11132</t>
  </si>
  <si>
    <t>ฮอด,รพช.</t>
  </si>
  <si>
    <t>11133</t>
  </si>
  <si>
    <t>ดอยเต่า,รพช.</t>
  </si>
  <si>
    <t>11134</t>
  </si>
  <si>
    <t>อมก๋อย,รพช.</t>
  </si>
  <si>
    <t>11135</t>
  </si>
  <si>
    <t>สารภี,รพช.</t>
  </si>
  <si>
    <t>11136</t>
  </si>
  <si>
    <t>เวียงแหง,รพช.</t>
  </si>
  <si>
    <t>11137</t>
  </si>
  <si>
    <t>ไชยปราการ,รพช.</t>
  </si>
  <si>
    <t>11138</t>
  </si>
  <si>
    <t>แม่วาง,รพช.</t>
  </si>
  <si>
    <t>11139</t>
  </si>
  <si>
    <t>แม่ออน,รพช.</t>
  </si>
  <si>
    <t>11643</t>
  </si>
  <si>
    <t>ดอยหล่อ,รพช.</t>
  </si>
  <si>
    <t>23736</t>
  </si>
  <si>
    <t>วัดจันทร์ เฉลิมพระเกียรติ 80 พรรษา,รพช.</t>
  </si>
  <si>
    <t>น่าน</t>
  </si>
  <si>
    <t>10716</t>
  </si>
  <si>
    <t>น่าน,รพท.</t>
  </si>
  <si>
    <t>11173</t>
  </si>
  <si>
    <t>แม่จริม,รพช.</t>
  </si>
  <si>
    <t>11174</t>
  </si>
  <si>
    <t>บ้านหลวง,รพช.</t>
  </si>
  <si>
    <t>11175</t>
  </si>
  <si>
    <t>นาน้อย,รพช.</t>
  </si>
  <si>
    <t>11176</t>
  </si>
  <si>
    <t>ท่าวังผา,รพช.</t>
  </si>
  <si>
    <t>11177</t>
  </si>
  <si>
    <t>เวียงสา,รพช.</t>
  </si>
  <si>
    <t>11178</t>
  </si>
  <si>
    <t>ทุ่งช้าง,รพช.</t>
  </si>
  <si>
    <t>11179</t>
  </si>
  <si>
    <t>เชียงกลาง,รพช.</t>
  </si>
  <si>
    <t>11180</t>
  </si>
  <si>
    <t>นาหมื่น,รพช.</t>
  </si>
  <si>
    <t>11181</t>
  </si>
  <si>
    <t>สันติสุข,รพช.</t>
  </si>
  <si>
    <t>11182</t>
  </si>
  <si>
    <t>บ่อเกลือ,รพช.</t>
  </si>
  <si>
    <t>11183</t>
  </si>
  <si>
    <t>สองแคว,รพช.</t>
  </si>
  <si>
    <t>11453</t>
  </si>
  <si>
    <t>สมเด็จพระยุพราชปัว,รพช.</t>
  </si>
  <si>
    <t>11625</t>
  </si>
  <si>
    <t>เฉลิมพระเกียรติ(น่าน),รพช.</t>
  </si>
  <si>
    <t>25017</t>
  </si>
  <si>
    <t>ภูเพียง,รพช.</t>
  </si>
  <si>
    <t>พะเยา</t>
  </si>
  <si>
    <t>10717</t>
  </si>
  <si>
    <t>พะเยา,รพท.</t>
  </si>
  <si>
    <t>10718</t>
  </si>
  <si>
    <t>เชียงคำ,รพท.</t>
  </si>
  <si>
    <t>11184</t>
  </si>
  <si>
    <t>จุน,รพช.</t>
  </si>
  <si>
    <t>11185</t>
  </si>
  <si>
    <t>เชียงม่วน,รพช.</t>
  </si>
  <si>
    <t>11186</t>
  </si>
  <si>
    <t>ดอกคำใต้,รพช.</t>
  </si>
  <si>
    <t>11187</t>
  </si>
  <si>
    <t>ปง,รพช.</t>
  </si>
  <si>
    <t>11188</t>
  </si>
  <si>
    <t>แม่ใจ,รพช.</t>
  </si>
  <si>
    <t>40744</t>
  </si>
  <si>
    <t>ภูซาง,รพช.</t>
  </si>
  <si>
    <t>40745</t>
  </si>
  <si>
    <t>ภูกามยาว,รพช.</t>
  </si>
  <si>
    <t>แพร่</t>
  </si>
  <si>
    <t>10715</t>
  </si>
  <si>
    <t>แพร่,รพท.</t>
  </si>
  <si>
    <t>11166</t>
  </si>
  <si>
    <t>ร้องกวาง,รพช.</t>
  </si>
  <si>
    <t>11167</t>
  </si>
  <si>
    <t>ลอง,รพช.</t>
  </si>
  <si>
    <t>11169</t>
  </si>
  <si>
    <t>สูงเม่น,รพช.</t>
  </si>
  <si>
    <t>11170</t>
  </si>
  <si>
    <t>สอง,รพช.</t>
  </si>
  <si>
    <t>11171</t>
  </si>
  <si>
    <t>วังชิ้น,รพช.</t>
  </si>
  <si>
    <t>11172</t>
  </si>
  <si>
    <t>หนองม่วงไข่,รพช.</t>
  </si>
  <si>
    <t>11452</t>
  </si>
  <si>
    <t>สมเด็จพระยุพราชเด่นชัย,รพช.</t>
  </si>
  <si>
    <t>แม่ฮ่องสอน</t>
  </si>
  <si>
    <t>10719</t>
  </si>
  <si>
    <t>ศรีสังวาลย์,รพท.</t>
  </si>
  <si>
    <t>11203</t>
  </si>
  <si>
    <t>ขุนยวม,รพช.</t>
  </si>
  <si>
    <t>11204</t>
  </si>
  <si>
    <t>ปาย,รพช.</t>
  </si>
  <si>
    <t>11205</t>
  </si>
  <si>
    <t>แม่สะเรียง,รพช.</t>
  </si>
  <si>
    <t>11206</t>
  </si>
  <si>
    <t>แม่ลาน้อย,รพช.</t>
  </si>
  <si>
    <t>11207</t>
  </si>
  <si>
    <t>สบเมย,รพช.</t>
  </si>
  <si>
    <t>11208</t>
  </si>
  <si>
    <t>ปางมะผ้า,รพช.</t>
  </si>
  <si>
    <t>ลำปาง</t>
  </si>
  <si>
    <t>10672</t>
  </si>
  <si>
    <t>ลำปาง,รพศ.</t>
  </si>
  <si>
    <t>11146</t>
  </si>
  <si>
    <t>แม่เมาะ,รพช.</t>
  </si>
  <si>
    <t>11147</t>
  </si>
  <si>
    <t>เกาะคา,รพช.</t>
  </si>
  <si>
    <t>11148</t>
  </si>
  <si>
    <t>เสริมงาม,รพช.</t>
  </si>
  <si>
    <t>11149</t>
  </si>
  <si>
    <t>งาว,รพช.</t>
  </si>
  <si>
    <t>11150</t>
  </si>
  <si>
    <t>แจ้ห่ม,รพช.</t>
  </si>
  <si>
    <t>11151</t>
  </si>
  <si>
    <t>วังเหนือ,รพช.</t>
  </si>
  <si>
    <t>11152</t>
  </si>
  <si>
    <t>เถิน,รพช.</t>
  </si>
  <si>
    <t>11153</t>
  </si>
  <si>
    <t>แม่พริก,รพช.</t>
  </si>
  <si>
    <t>11154</t>
  </si>
  <si>
    <t>แม่ทะ,รพช.</t>
  </si>
  <si>
    <t>11155</t>
  </si>
  <si>
    <t>สบปราบ,รพช.</t>
  </si>
  <si>
    <t>11156</t>
  </si>
  <si>
    <t>ห้างฉัตร,รพช.</t>
  </si>
  <si>
    <t>11157</t>
  </si>
  <si>
    <t>เมืองปาน,รพช.</t>
  </si>
  <si>
    <t>ลำพูน</t>
  </si>
  <si>
    <t>10714</t>
  </si>
  <si>
    <t>ลำพูน,รพท.</t>
  </si>
  <si>
    <t>11140</t>
  </si>
  <si>
    <t>แม่ทา,รพช.</t>
  </si>
  <si>
    <t>11141</t>
  </si>
  <si>
    <t>บ้านโฮ่ง,รพช.</t>
  </si>
  <si>
    <t>11142</t>
  </si>
  <si>
    <t>ลี้,รพช.</t>
  </si>
  <si>
    <t>11143</t>
  </si>
  <si>
    <t>ทุ่งหัวช้าง,รพช.</t>
  </si>
  <si>
    <t>11144</t>
  </si>
  <si>
    <t>ป่าซาง,รพช.</t>
  </si>
  <si>
    <t>11145</t>
  </si>
  <si>
    <t>บ้านธิ,รพช.</t>
  </si>
  <si>
    <t>24956</t>
  </si>
  <si>
    <t>เวียงหนองล่อง,รพช.</t>
  </si>
  <si>
    <t>ตาก</t>
  </si>
  <si>
    <t>10722</t>
  </si>
  <si>
    <t>สมเด็จพระเจ้าตากสินมหาราช,รพท.</t>
  </si>
  <si>
    <t>10723</t>
  </si>
  <si>
    <t>แม่สอด,รพท.</t>
  </si>
  <si>
    <t>11238</t>
  </si>
  <si>
    <t>บ้านตาก,รพช.</t>
  </si>
  <si>
    <t>11239</t>
  </si>
  <si>
    <t>สามเงา,รพช.</t>
  </si>
  <si>
    <t>11240</t>
  </si>
  <si>
    <t>แม่ระมาด,รพช.</t>
  </si>
  <si>
    <t>11241</t>
  </si>
  <si>
    <t>ท่าสองยาง,รพช.</t>
  </si>
  <si>
    <t>11242</t>
  </si>
  <si>
    <t>พบพระ,รพช.</t>
  </si>
  <si>
    <t>11243</t>
  </si>
  <si>
    <t>อุ้มผาง,รพช.</t>
  </si>
  <si>
    <t>27443</t>
  </si>
  <si>
    <t>วังเจ้า,รพช.</t>
  </si>
  <si>
    <t>พิษณุโลก</t>
  </si>
  <si>
    <t>10676</t>
  </si>
  <si>
    <t>พุทธชินราช,รพศ.</t>
  </si>
  <si>
    <t>11251</t>
  </si>
  <si>
    <t>ชาติตระการ,รพช.</t>
  </si>
  <si>
    <t>11252</t>
  </si>
  <si>
    <t>บางระกำ,รพช.</t>
  </si>
  <si>
    <t>11253</t>
  </si>
  <si>
    <t>บางกระทุ่ม,รพช.</t>
  </si>
  <si>
    <t>11254</t>
  </si>
  <si>
    <t>พรหมพิราม,รพช.</t>
  </si>
  <si>
    <t>11255</t>
  </si>
  <si>
    <t>วัดโบสถ์,รพช.</t>
  </si>
  <si>
    <t>11256</t>
  </si>
  <si>
    <t>วังทอง,รพช.</t>
  </si>
  <si>
    <t>11257</t>
  </si>
  <si>
    <t>เนินมะปราง,รพช.</t>
  </si>
  <si>
    <t>11455</t>
  </si>
  <si>
    <t>สมเด็จพระยุพราชนครไทย,รพช.</t>
  </si>
  <si>
    <t>เพชรบูรณ์</t>
  </si>
  <si>
    <t>10727</t>
  </si>
  <si>
    <t>เพชรบูรณ์,รพท.</t>
  </si>
  <si>
    <t>11264</t>
  </si>
  <si>
    <t>ชนแดน,รพช.</t>
  </si>
  <si>
    <t>11265</t>
  </si>
  <si>
    <t>หล่มสัก,รพช.</t>
  </si>
  <si>
    <t>11266</t>
  </si>
  <si>
    <t>วิเชียรบุรี,รพช.</t>
  </si>
  <si>
    <t>11267</t>
  </si>
  <si>
    <t>ศรีเทพ,รพช.</t>
  </si>
  <si>
    <t>11268</t>
  </si>
  <si>
    <t>หนองไผ่,รพช.</t>
  </si>
  <si>
    <t>11269</t>
  </si>
  <si>
    <t>บึงสามพัน,รพช.</t>
  </si>
  <si>
    <t>11270</t>
  </si>
  <si>
    <t>น้ำหนาว,รพช.</t>
  </si>
  <si>
    <t>11271</t>
  </si>
  <si>
    <t>วังโป่ง,รพช.</t>
  </si>
  <si>
    <t>11272</t>
  </si>
  <si>
    <t>เขาค้อ,รพช.</t>
  </si>
  <si>
    <t>11457</t>
  </si>
  <si>
    <t>สมเด็จพระยุพราชหล่มเก่า,รพช.</t>
  </si>
  <si>
    <t>สุโขทัย</t>
  </si>
  <si>
    <t>10724</t>
  </si>
  <si>
    <t>สุโขทัย,รพท.</t>
  </si>
  <si>
    <t>10725</t>
  </si>
  <si>
    <t>ศรีสังวรสุโขทัย,รพท.</t>
  </si>
  <si>
    <t>11244</t>
  </si>
  <si>
    <t>บ้านด่านลานหอย,รพช.</t>
  </si>
  <si>
    <t>11245</t>
  </si>
  <si>
    <t>คีรีมาศ,รพช.</t>
  </si>
  <si>
    <t>11246</t>
  </si>
  <si>
    <t>กงไกรลาศ,รพช.</t>
  </si>
  <si>
    <t>11247</t>
  </si>
  <si>
    <t>ศรีสัชนาลัย,รพช.</t>
  </si>
  <si>
    <t>11248</t>
  </si>
  <si>
    <t>สวรรคโลก,รพช.</t>
  </si>
  <si>
    <t>11249</t>
  </si>
  <si>
    <t>ศรีนคร,รพช.</t>
  </si>
  <si>
    <t>11250</t>
  </si>
  <si>
    <t>ทุ่งเสลี่ยม,รพช.</t>
  </si>
  <si>
    <t>อุตรดิตถ์</t>
  </si>
  <si>
    <t>10673</t>
  </si>
  <si>
    <t>อุตรดิตถ์,รพศ.</t>
  </si>
  <si>
    <t>11158</t>
  </si>
  <si>
    <t>ตรอน,รพช.</t>
  </si>
  <si>
    <t>11159</t>
  </si>
  <si>
    <t>ท่าปลา,รพช.</t>
  </si>
  <si>
    <t>11160</t>
  </si>
  <si>
    <t>น้ำปาด,รพช.</t>
  </si>
  <si>
    <t>11161</t>
  </si>
  <si>
    <t>ฟากท่า,รพช.</t>
  </si>
  <si>
    <t>11162</t>
  </si>
  <si>
    <t>บ้านโคก,รพช.</t>
  </si>
  <si>
    <t>11163</t>
  </si>
  <si>
    <t>พิชัย,รพช.</t>
  </si>
  <si>
    <t>11164</t>
  </si>
  <si>
    <t>ลับแล,รพช.</t>
  </si>
  <si>
    <t>11165</t>
  </si>
  <si>
    <t>ทองแสนขัน,รพช.</t>
  </si>
  <si>
    <t>กำแพงเพชร</t>
  </si>
  <si>
    <t>10721</t>
  </si>
  <si>
    <t>กำแพงเพชร,รพท.</t>
  </si>
  <si>
    <t>11228</t>
  </si>
  <si>
    <t>ทุ่งโพธิ์ทะเล,รพช.</t>
  </si>
  <si>
    <t>11229</t>
  </si>
  <si>
    <t>ไทรงาม,รพช.</t>
  </si>
  <si>
    <t>11230</t>
  </si>
  <si>
    <t>คลองลาน,รพช.</t>
  </si>
  <si>
    <t>11231</t>
  </si>
  <si>
    <t>ขาณุวรลักษบุรี,รพช.</t>
  </si>
  <si>
    <t>11232</t>
  </si>
  <si>
    <t>คลองขลุง,รพช.</t>
  </si>
  <si>
    <t>11233</t>
  </si>
  <si>
    <t>พรานกระต่าย,รพช.</t>
  </si>
  <si>
    <t>11234</t>
  </si>
  <si>
    <t>ลานกระบือ,รพช.</t>
  </si>
  <si>
    <t>11235</t>
  </si>
  <si>
    <t>ทรายทองวัฒนา,รพช.</t>
  </si>
  <si>
    <t>11236</t>
  </si>
  <si>
    <t>ปางศิลาทอง,รพช.</t>
  </si>
  <si>
    <t>14135</t>
  </si>
  <si>
    <t>บึงสามัคคี,รพช.</t>
  </si>
  <si>
    <t>28010</t>
  </si>
  <si>
    <t>โกสัมพีนคร,รพช.</t>
  </si>
  <si>
    <t>ชัยนาท</t>
  </si>
  <si>
    <t>10694</t>
  </si>
  <si>
    <t>ชัยนาทนเรนทร,รพท.</t>
  </si>
  <si>
    <t>10802</t>
  </si>
  <si>
    <t>มโนรมย์,รพช.</t>
  </si>
  <si>
    <t>10803</t>
  </si>
  <si>
    <t>วัดสิงห์,รพช.</t>
  </si>
  <si>
    <t>10804</t>
  </si>
  <si>
    <t>สรรพยา,รพช.</t>
  </si>
  <si>
    <t>10805</t>
  </si>
  <si>
    <t>สรรคบุรี,รพช.</t>
  </si>
  <si>
    <t>10806</t>
  </si>
  <si>
    <t>หันคา,รพช.</t>
  </si>
  <si>
    <t>27974</t>
  </si>
  <si>
    <t>หนองมะโมง,รพช.</t>
  </si>
  <si>
    <t>27975</t>
  </si>
  <si>
    <t>เนินขาม,รพช.</t>
  </si>
  <si>
    <t>นครสวรรค์</t>
  </si>
  <si>
    <t>10675</t>
  </si>
  <si>
    <t>สวรรค์ประชารักษ์,รพศ.</t>
  </si>
  <si>
    <t>11209</t>
  </si>
  <si>
    <t>โกรกพระ,รพช.</t>
  </si>
  <si>
    <t>11210</t>
  </si>
  <si>
    <t>ชุมแสง,รพช.</t>
  </si>
  <si>
    <t>11211</t>
  </si>
  <si>
    <t>หนองบัว,รพช.</t>
  </si>
  <si>
    <t>11212</t>
  </si>
  <si>
    <t>บรรพตพิสัย,รพช.</t>
  </si>
  <si>
    <t>11213</t>
  </si>
  <si>
    <t>เก้าเลี้ยว,รพช.</t>
  </si>
  <si>
    <t>11214</t>
  </si>
  <si>
    <t>ตาคลี,รพช.</t>
  </si>
  <si>
    <t>11215</t>
  </si>
  <si>
    <t>ท่าตะโก,รพช.</t>
  </si>
  <si>
    <t>11216</t>
  </si>
  <si>
    <t>ไพศาลี,รพช.</t>
  </si>
  <si>
    <t>11217</t>
  </si>
  <si>
    <t>พยุหะคีรี,รพช.</t>
  </si>
  <si>
    <t>11218</t>
  </si>
  <si>
    <t>ลาดยาว,รพช.</t>
  </si>
  <si>
    <t>11219</t>
  </si>
  <si>
    <t>ตากฟ้า,รพช.</t>
  </si>
  <si>
    <t>11220</t>
  </si>
  <si>
    <t>แม่วงก์,รพช.</t>
  </si>
  <si>
    <t>40749</t>
  </si>
  <si>
    <t>ชุมตาบง,รพช.</t>
  </si>
  <si>
    <t>พิจิตร</t>
  </si>
  <si>
    <t>10726</t>
  </si>
  <si>
    <t>พิจิตร,รพท.</t>
  </si>
  <si>
    <t>11258</t>
  </si>
  <si>
    <t>วังทรายพูน,รพช.</t>
  </si>
  <si>
    <t>11259</t>
  </si>
  <si>
    <t>โพธิ์ประทับช้าง,รพช.</t>
  </si>
  <si>
    <t>11260</t>
  </si>
  <si>
    <t>บางมูลนาก,รพช.</t>
  </si>
  <si>
    <t>11261</t>
  </si>
  <si>
    <t>โพทะเล,รพช.</t>
  </si>
  <si>
    <t>11262</t>
  </si>
  <si>
    <t>สามง่าม,รพช.</t>
  </si>
  <si>
    <t>11263</t>
  </si>
  <si>
    <t>ทับคล้อ,รพช.</t>
  </si>
  <si>
    <t>11456</t>
  </si>
  <si>
    <t>สมเด็จพระยุพราชตะพานหิน,รพช.</t>
  </si>
  <si>
    <t>11631</t>
  </si>
  <si>
    <t>วชิรบารมี,รพช.</t>
  </si>
  <si>
    <t>27978</t>
  </si>
  <si>
    <t>สากเหล็ก,รพช.</t>
  </si>
  <si>
    <t>27979</t>
  </si>
  <si>
    <t>บึงนาราง,รพช.</t>
  </si>
  <si>
    <t>27980</t>
  </si>
  <si>
    <t>ดงเจริญ,รพช.</t>
  </si>
  <si>
    <t>อุทัยธานี</t>
  </si>
  <si>
    <t>10720</t>
  </si>
  <si>
    <t>อุทัยธานี,รพท.</t>
  </si>
  <si>
    <t>11221</t>
  </si>
  <si>
    <t>ทัพทัน,รพช.</t>
  </si>
  <si>
    <t>11222</t>
  </si>
  <si>
    <t>สว่างอารมณ์,รพช.</t>
  </si>
  <si>
    <t>11223</t>
  </si>
  <si>
    <t>หนองฉาง,รพช.</t>
  </si>
  <si>
    <t>11224</t>
  </si>
  <si>
    <t>หนองขาหย่าง,รพช.</t>
  </si>
  <si>
    <t>11225</t>
  </si>
  <si>
    <t>บ้านไร่,รพช.</t>
  </si>
  <si>
    <t>11226</t>
  </si>
  <si>
    <t>ลานสัก,รพช.</t>
  </si>
  <si>
    <t>11227</t>
  </si>
  <si>
    <t>ห้วยคต,รพช.</t>
  </si>
  <si>
    <t>นครนายก</t>
  </si>
  <si>
    <t>10698</t>
  </si>
  <si>
    <t>นครนายก,รพท.</t>
  </si>
  <si>
    <t>10863</t>
  </si>
  <si>
    <t>ปากพลี,รพช.</t>
  </si>
  <si>
    <t>10864</t>
  </si>
  <si>
    <t>บ้านนา,รพช.</t>
  </si>
  <si>
    <t>10865</t>
  </si>
  <si>
    <t>องครักษ์,รพช.</t>
  </si>
  <si>
    <t>นนทบุรี</t>
  </si>
  <si>
    <t>10686</t>
  </si>
  <si>
    <t>พระนั่งเกล้า,รพศ.</t>
  </si>
  <si>
    <t>10756</t>
  </si>
  <si>
    <t>บางกรวย,รพช.</t>
  </si>
  <si>
    <t>10757</t>
  </si>
  <si>
    <t>บางใหญ่,รพช.</t>
  </si>
  <si>
    <t>10758</t>
  </si>
  <si>
    <t>บางบัวทอง,รพช.</t>
  </si>
  <si>
    <t>10759</t>
  </si>
  <si>
    <t>ไทรน้อย,รพช.</t>
  </si>
  <si>
    <t>10760</t>
  </si>
  <si>
    <t>ปากเกร็ด,รพช.</t>
  </si>
  <si>
    <t>28875</t>
  </si>
  <si>
    <t>บางบัวทอง ๒,รพช.</t>
  </si>
  <si>
    <t>ปทุมธานี</t>
  </si>
  <si>
    <t>10687</t>
  </si>
  <si>
    <t>ปทุมธานี,รพท.</t>
  </si>
  <si>
    <t>10761</t>
  </si>
  <si>
    <t>คลองหลวง,รพช.</t>
  </si>
  <si>
    <t>10762</t>
  </si>
  <si>
    <t>ธัญบุรี,รพช.</t>
  </si>
  <si>
    <t>10763</t>
  </si>
  <si>
    <t>ประชาธิปัตย์,รพช.</t>
  </si>
  <si>
    <t>10764</t>
  </si>
  <si>
    <t>หนองเสือ,รพช.</t>
  </si>
  <si>
    <t>10765</t>
  </si>
  <si>
    <t>ลาดหลุมแก้ว,รพช.</t>
  </si>
  <si>
    <t>10766</t>
  </si>
  <si>
    <t>ลำลูกกา,รพช.</t>
  </si>
  <si>
    <t>10767</t>
  </si>
  <si>
    <t>สามโคก,รพช.</t>
  </si>
  <si>
    <t>พระนครศรีอยุธยา</t>
  </si>
  <si>
    <t>10660</t>
  </si>
  <si>
    <t>พระนครศรีอยุธยา,รพศ.</t>
  </si>
  <si>
    <t>10688</t>
  </si>
  <si>
    <t>เสนา,รพท.</t>
  </si>
  <si>
    <t>10768</t>
  </si>
  <si>
    <t>ท่าเรือ,รพช.</t>
  </si>
  <si>
    <t>10769</t>
  </si>
  <si>
    <t>สมเด็จพระสังฆราช(นครหลวง),รพช.</t>
  </si>
  <si>
    <t>10770</t>
  </si>
  <si>
    <t>บางไทร,รพช.</t>
  </si>
  <si>
    <t>10771</t>
  </si>
  <si>
    <t>บางบาล,รพช.</t>
  </si>
  <si>
    <t>10772</t>
  </si>
  <si>
    <t>บางปะอิน,รพช.</t>
  </si>
  <si>
    <t>10773</t>
  </si>
  <si>
    <t>บางปะหัน,รพช.</t>
  </si>
  <si>
    <t>10774</t>
  </si>
  <si>
    <t>ผักไห่,รพช.</t>
  </si>
  <si>
    <t>10775</t>
  </si>
  <si>
    <t>ภาชี,รพช.</t>
  </si>
  <si>
    <t>10776</t>
  </si>
  <si>
    <t>ลาดบัวหลวง,รพช.</t>
  </si>
  <si>
    <t>10777</t>
  </si>
  <si>
    <t>วังน้อย,รพช.</t>
  </si>
  <si>
    <t>10778</t>
  </si>
  <si>
    <t>บางซ้าย,รพช.</t>
  </si>
  <si>
    <t>10779</t>
  </si>
  <si>
    <t>อุทัย,รพช.</t>
  </si>
  <si>
    <t>10780</t>
  </si>
  <si>
    <t>มหาราช,รพช.</t>
  </si>
  <si>
    <t>10781</t>
  </si>
  <si>
    <t>บ้านแพรก,รพช.</t>
  </si>
  <si>
    <t>ลพบุรี</t>
  </si>
  <si>
    <t>10690</t>
  </si>
  <si>
    <t>พระนารายณ์มหาราช,รพท.</t>
  </si>
  <si>
    <t>10691</t>
  </si>
  <si>
    <t>บ้านหมี่,รพท.</t>
  </si>
  <si>
    <t>10789</t>
  </si>
  <si>
    <t>พัฒนานิคม,รพช.</t>
  </si>
  <si>
    <t>10790</t>
  </si>
  <si>
    <t>โคกสำโรง,รพช.</t>
  </si>
  <si>
    <t>10791</t>
  </si>
  <si>
    <t>ชัยบาดาล,รพช.</t>
  </si>
  <si>
    <t>10792</t>
  </si>
  <si>
    <t>ท่าวุ้ง,รพช.</t>
  </si>
  <si>
    <t>10793</t>
  </si>
  <si>
    <t>ท่าหลวง,รพช.</t>
  </si>
  <si>
    <t>10794</t>
  </si>
  <si>
    <t>สระโบสถ์,รพช.</t>
  </si>
  <si>
    <t>10795</t>
  </si>
  <si>
    <t>โคกเจริญ,รพช.</t>
  </si>
  <si>
    <t>10796</t>
  </si>
  <si>
    <t>ลำสนธิ,รพช.</t>
  </si>
  <si>
    <t>10797</t>
  </si>
  <si>
    <t>หนองม่วง,รพช.</t>
  </si>
  <si>
    <t>สระบุรี</t>
  </si>
  <si>
    <t>10661</t>
  </si>
  <si>
    <t>สระบุรี,รพศ.</t>
  </si>
  <si>
    <t>10695</t>
  </si>
  <si>
    <t>พระพุทธบาท,รพท.</t>
  </si>
  <si>
    <t>10807</t>
  </si>
  <si>
    <t>แก่งคอย,รพช.</t>
  </si>
  <si>
    <t>10808</t>
  </si>
  <si>
    <t>หนองแค,รพช.</t>
  </si>
  <si>
    <t>10809</t>
  </si>
  <si>
    <t>วิหารแดง,รพช.</t>
  </si>
  <si>
    <t>10810</t>
  </si>
  <si>
    <t>หนองแซง,รพช.</t>
  </si>
  <si>
    <t>10811</t>
  </si>
  <si>
    <t>บ้านหมอ,รพช.</t>
  </si>
  <si>
    <t>10812</t>
  </si>
  <si>
    <t>ดอนพุด,รพช.</t>
  </si>
  <si>
    <t>10813</t>
  </si>
  <si>
    <t>หนองโดน,รพช.</t>
  </si>
  <si>
    <t>10814</t>
  </si>
  <si>
    <t>เสาไห้,รพช.</t>
  </si>
  <si>
    <t>10815</t>
  </si>
  <si>
    <t>มวกเหล็ก,รพช.</t>
  </si>
  <si>
    <t>10816</t>
  </si>
  <si>
    <t>วังม่วง,รพช.</t>
  </si>
  <si>
    <t>สิงห์บุรี</t>
  </si>
  <si>
    <t>10692</t>
  </si>
  <si>
    <t>สิงห์บุรี,รพท.</t>
  </si>
  <si>
    <t>10693</t>
  </si>
  <si>
    <t>อินทร์บุรี,รพท.</t>
  </si>
  <si>
    <t>10798</t>
  </si>
  <si>
    <t>บางระจัน,รพช.</t>
  </si>
  <si>
    <t>10799</t>
  </si>
  <si>
    <t>ค่ายบางระจัน,รพช.</t>
  </si>
  <si>
    <t>10800</t>
  </si>
  <si>
    <t>พรหมบุรี,รพช.</t>
  </si>
  <si>
    <t>10801</t>
  </si>
  <si>
    <t>ท่าช้าง,รพช.</t>
  </si>
  <si>
    <t>อ่างทอง</t>
  </si>
  <si>
    <t>10689</t>
  </si>
  <si>
    <t>อ่างทอง,รพท.</t>
  </si>
  <si>
    <t>10782</t>
  </si>
  <si>
    <t>ไชโย,รพช.</t>
  </si>
  <si>
    <t>10784</t>
  </si>
  <si>
    <t>ป่าโมก,รพช.</t>
  </si>
  <si>
    <t>10785</t>
  </si>
  <si>
    <t>โพธิ์ทอง,รพช.</t>
  </si>
  <si>
    <t>10786</t>
  </si>
  <si>
    <t>แสวงหา,รพช.</t>
  </si>
  <si>
    <t>10787</t>
  </si>
  <si>
    <t>วิเศษชัยชาญ,รพช.</t>
  </si>
  <si>
    <t>10788</t>
  </si>
  <si>
    <t>สามโก้,รพช.</t>
  </si>
  <si>
    <t>(ว่าง)</t>
  </si>
  <si>
    <t>41768</t>
  </si>
  <si>
    <t>ศูนย์บริการการแพทย์นนทบุรี</t>
  </si>
  <si>
    <t>กาญจนบุรี</t>
  </si>
  <si>
    <t>10731</t>
  </si>
  <si>
    <t>พหลพลพยุหเสนา,รพท.</t>
  </si>
  <si>
    <t>10732</t>
  </si>
  <si>
    <t>มะการักษ์,รพท.</t>
  </si>
  <si>
    <t>11278</t>
  </si>
  <si>
    <t>ไทรโยค,รพช.</t>
  </si>
  <si>
    <t>11279</t>
  </si>
  <si>
    <t>สมเด็จพระปิยะมหาราชรมณียเขต,รพช.</t>
  </si>
  <si>
    <t>11280</t>
  </si>
  <si>
    <t>บ่อพลอย,รพช.</t>
  </si>
  <si>
    <t>11281</t>
  </si>
  <si>
    <t>ท่ากระดาน,รพช.</t>
  </si>
  <si>
    <t>11282</t>
  </si>
  <si>
    <t>สมเด็จพระสังฆราชองค์ที่ ๑๙,รพช.</t>
  </si>
  <si>
    <t>11283</t>
  </si>
  <si>
    <t>ทองผาภูมิ,รพช.</t>
  </si>
  <si>
    <t>11284</t>
  </si>
  <si>
    <t>สังขละบุรี,รพช.</t>
  </si>
  <si>
    <t>11285</t>
  </si>
  <si>
    <t>เจ้าคุณไพบูลย์พนมทวน,รพช.</t>
  </si>
  <si>
    <t>11286</t>
  </si>
  <si>
    <t>เลาขวัญ,รพช.</t>
  </si>
  <si>
    <t>11287</t>
  </si>
  <si>
    <t>ด่านมะขามเตี้ย,รพช.</t>
  </si>
  <si>
    <t>11288</t>
  </si>
  <si>
    <t>สถานพระบารมี,รพช.</t>
  </si>
  <si>
    <t>14136</t>
  </si>
  <si>
    <t>ศุกร์ศิริศรีสวัสดิ์,รพช.</t>
  </si>
  <si>
    <t>21948</t>
  </si>
  <si>
    <t>ห้วยกระเจา เฉลิมพระเกียรติ 80 พรรษา,รพช.</t>
  </si>
  <si>
    <t>41701</t>
  </si>
  <si>
    <t>หนองปรือ,รพช.</t>
  </si>
  <si>
    <t>นครปฐม</t>
  </si>
  <si>
    <t>10679</t>
  </si>
  <si>
    <t>นครปฐม,รพศ.</t>
  </si>
  <si>
    <t>11297</t>
  </si>
  <si>
    <t>กำแพงแสน,รพช.</t>
  </si>
  <si>
    <t>11298</t>
  </si>
  <si>
    <t>นครชัยศรี,รพช.</t>
  </si>
  <si>
    <t>11299</t>
  </si>
  <si>
    <t>ห้วยพลู,รพช.</t>
  </si>
  <si>
    <t>11300</t>
  </si>
  <si>
    <t>ดอนตูม,รพช.</t>
  </si>
  <si>
    <t>11301</t>
  </si>
  <si>
    <t>บางเลน,รพช.</t>
  </si>
  <si>
    <t>11302</t>
  </si>
  <si>
    <t>สามพราน,รพช.</t>
  </si>
  <si>
    <t>11303</t>
  </si>
  <si>
    <t>พุทธมณฑล,รพช.</t>
  </si>
  <si>
    <t>13819</t>
  </si>
  <si>
    <t>หลวงพ่อเปิ่น,รพช.</t>
  </si>
  <si>
    <t>ประจวบคีรีขันธ์</t>
  </si>
  <si>
    <t>10737</t>
  </si>
  <si>
    <t>ประจวบคีรีขันธ์,รพท.</t>
  </si>
  <si>
    <t>11315</t>
  </si>
  <si>
    <t>กุยบุรี,รพช.</t>
  </si>
  <si>
    <t>11316</t>
  </si>
  <si>
    <t>ทับสะแก,รพช.</t>
  </si>
  <si>
    <t>11317</t>
  </si>
  <si>
    <t>บางสะพาน,รพช.</t>
  </si>
  <si>
    <t>11318</t>
  </si>
  <si>
    <t>บางสะพานน้อย,รพช.</t>
  </si>
  <si>
    <t>11319</t>
  </si>
  <si>
    <t>ปราณบุรี,รพช.</t>
  </si>
  <si>
    <t>11320</t>
  </si>
  <si>
    <t>หัวหิน,รพท.</t>
  </si>
  <si>
    <t>11321</t>
  </si>
  <si>
    <t>สามร้อยยอด,รพช.</t>
  </si>
  <si>
    <t>เพชรบุรี</t>
  </si>
  <si>
    <t>10736</t>
  </si>
  <si>
    <t>พระจอมเกล้า,รพท.</t>
  </si>
  <si>
    <t>11308</t>
  </si>
  <si>
    <t>เขาย้อย,รพช.</t>
  </si>
  <si>
    <t>11309</t>
  </si>
  <si>
    <t>หนองหญ้าปล้อง,รพช.</t>
  </si>
  <si>
    <t>11310</t>
  </si>
  <si>
    <t>ชะอำ,รพช.</t>
  </si>
  <si>
    <t>11311</t>
  </si>
  <si>
    <t>ท่ายาง,รพช.</t>
  </si>
  <si>
    <t>11312</t>
  </si>
  <si>
    <t>บ้านลาด,รพช.</t>
  </si>
  <si>
    <t>11313</t>
  </si>
  <si>
    <t>บ้านแหลม,รพช.</t>
  </si>
  <si>
    <t>11314</t>
  </si>
  <si>
    <t>แก่งกระจาน,รพช.</t>
  </si>
  <si>
    <t>ราชบุรี</t>
  </si>
  <si>
    <t>10677</t>
  </si>
  <si>
    <t>ราชบุรี,รพศ.</t>
  </si>
  <si>
    <t>10728</t>
  </si>
  <si>
    <t>ดำเนินสะดวก,รพท.</t>
  </si>
  <si>
    <t>10729</t>
  </si>
  <si>
    <t>บ้านโป่ง,รพท.</t>
  </si>
  <si>
    <t>10730</t>
  </si>
  <si>
    <t>โพธาราม,รพท.</t>
  </si>
  <si>
    <t>11273</t>
  </si>
  <si>
    <t>สวนผึ้ง,รพช.</t>
  </si>
  <si>
    <t>11274</t>
  </si>
  <si>
    <t>บางแพ,รพช.</t>
  </si>
  <si>
    <t>11275</t>
  </si>
  <si>
    <t>เจ็ดเสมียน,รพช.</t>
  </si>
  <si>
    <t>11276</t>
  </si>
  <si>
    <t>ปากท่อ,รพช.</t>
  </si>
  <si>
    <t>11277</t>
  </si>
  <si>
    <t>วัดเพลง,รพช.</t>
  </si>
  <si>
    <t>11458</t>
  </si>
  <si>
    <t>สมเด็จพระยุพราชจอมบึง,รพช.</t>
  </si>
  <si>
    <t>28858</t>
  </si>
  <si>
    <t>บ้านคา,รพช.</t>
  </si>
  <si>
    <t>สมุทรสงคราม</t>
  </si>
  <si>
    <t>10735</t>
  </si>
  <si>
    <t>สมเด็จพระพุทธเลิศหล้า,รพท.</t>
  </si>
  <si>
    <t>11306</t>
  </si>
  <si>
    <t>นภาลัย,รพช.</t>
  </si>
  <si>
    <t>11307</t>
  </si>
  <si>
    <t>อัมพวา,รพช.</t>
  </si>
  <si>
    <t>สมุทรสาคร</t>
  </si>
  <si>
    <t>10734</t>
  </si>
  <si>
    <t>สมุทรสาคร,รพศ.</t>
  </si>
  <si>
    <t>11304</t>
  </si>
  <si>
    <t>กระทุ่มแบน,รพท.</t>
  </si>
  <si>
    <t>สุพรรณบุรี</t>
  </si>
  <si>
    <t>10678</t>
  </si>
  <si>
    <t>เจ้าพระยายมราช,รพศ.</t>
  </si>
  <si>
    <t>10733</t>
  </si>
  <si>
    <t>สมเด็จพระสังฆราชองค์ที่17,รพท.</t>
  </si>
  <si>
    <t>11289</t>
  </si>
  <si>
    <t>เดิมบางนางบวช,รพช.</t>
  </si>
  <si>
    <t>11290</t>
  </si>
  <si>
    <t>ด่านช้าง,รพช.</t>
  </si>
  <si>
    <t>11291</t>
  </si>
  <si>
    <t>บางปลาม้า,รพช.</t>
  </si>
  <si>
    <t>11292</t>
  </si>
  <si>
    <t>ศรีประจันต์,รพช.</t>
  </si>
  <si>
    <t>11293</t>
  </si>
  <si>
    <t>ดอนเจดีย์,รพช.</t>
  </si>
  <si>
    <t>11294</t>
  </si>
  <si>
    <t>สามชุก,รพช.</t>
  </si>
  <si>
    <t>11295</t>
  </si>
  <si>
    <t>อู่ทอง,รพช.</t>
  </si>
  <si>
    <t>11296</t>
  </si>
  <si>
    <t>หนองหญ้าไซ,รพช.</t>
  </si>
  <si>
    <t>จันทบุรี</t>
  </si>
  <si>
    <t>10664</t>
  </si>
  <si>
    <t>พระปกเกล้า,รพศ.</t>
  </si>
  <si>
    <t>10834</t>
  </si>
  <si>
    <t>ขลุง,รพช.</t>
  </si>
  <si>
    <t>10835</t>
  </si>
  <si>
    <t>ท่าใหม่,รพช.</t>
  </si>
  <si>
    <t>10836</t>
  </si>
  <si>
    <t>เขาสุกิม,รพช.</t>
  </si>
  <si>
    <t>10837</t>
  </si>
  <si>
    <t>สองพี่น้อง,รพช.</t>
  </si>
  <si>
    <t>10838</t>
  </si>
  <si>
    <t>โป่งน้ำร้อน,รพช.</t>
  </si>
  <si>
    <t>10839</t>
  </si>
  <si>
    <t>มะขาม,รพช.</t>
  </si>
  <si>
    <t>10840</t>
  </si>
  <si>
    <t>แหลมสิงห์,รพช.</t>
  </si>
  <si>
    <t>10841</t>
  </si>
  <si>
    <t>สอยดาว,รพช.</t>
  </si>
  <si>
    <t>10842</t>
  </si>
  <si>
    <t>แก่งหางแมว,รพช.</t>
  </si>
  <si>
    <t>10843</t>
  </si>
  <si>
    <t>นายายอาม,รพช.</t>
  </si>
  <si>
    <t>10844</t>
  </si>
  <si>
    <t>เขาคิชฌกูฏ,รพช.</t>
  </si>
  <si>
    <t>ฉะเชิงเทรา</t>
  </si>
  <si>
    <t>10697</t>
  </si>
  <si>
    <t>พุทธโสธร,รพศ.</t>
  </si>
  <si>
    <t>10833</t>
  </si>
  <si>
    <t>ท่าตะเกียบ,รพช.</t>
  </si>
  <si>
    <t>10850</t>
  </si>
  <si>
    <t>บางคล้า,รพช.</t>
  </si>
  <si>
    <t>10851</t>
  </si>
  <si>
    <t>บางน้ำเปรี้ยว,รพช.</t>
  </si>
  <si>
    <t>10852</t>
  </si>
  <si>
    <t>บางปะกง,รพช.</t>
  </si>
  <si>
    <t>10853</t>
  </si>
  <si>
    <t>บ้านโพธิ์,รพช.</t>
  </si>
  <si>
    <t>10854</t>
  </si>
  <si>
    <t>พนมสารคาม,รพช.</t>
  </si>
  <si>
    <t>10855</t>
  </si>
  <si>
    <t>สนามชัยเขต,รพช.</t>
  </si>
  <si>
    <t>10856</t>
  </si>
  <si>
    <t>แปลงยาว,รพช.</t>
  </si>
  <si>
    <t>13747</t>
  </si>
  <si>
    <t>ราชสาส์น,รพช.</t>
  </si>
  <si>
    <t>31327</t>
  </si>
  <si>
    <t>คลองเขื่อน,รพช.</t>
  </si>
  <si>
    <t>ชลบุรี</t>
  </si>
  <si>
    <t>10662</t>
  </si>
  <si>
    <t>ชลบุรี,รพศ.</t>
  </si>
  <si>
    <t>10817</t>
  </si>
  <si>
    <t>บ้านบึง,รพช.</t>
  </si>
  <si>
    <t>10818</t>
  </si>
  <si>
    <t>หนองใหญ่,รพช.</t>
  </si>
  <si>
    <t>10819</t>
  </si>
  <si>
    <t>บางละมุง,รพท.</t>
  </si>
  <si>
    <t>10820</t>
  </si>
  <si>
    <t>วัดญาณสังวราราม,รพช.</t>
  </si>
  <si>
    <t>10821</t>
  </si>
  <si>
    <t>พานทอง,รพช.</t>
  </si>
  <si>
    <t>10822</t>
  </si>
  <si>
    <t>พนัสนิคม,รพช.</t>
  </si>
  <si>
    <t>10823</t>
  </si>
  <si>
    <t>แหลมฉบัง,รพช.</t>
  </si>
  <si>
    <t>10824</t>
  </si>
  <si>
    <t>เกาะสีชัง,รพช.</t>
  </si>
  <si>
    <t>10825</t>
  </si>
  <si>
    <t>สัตหีบกม10,รพช.</t>
  </si>
  <si>
    <t>10826</t>
  </si>
  <si>
    <t>บ่อทอง,รพช.</t>
  </si>
  <si>
    <t>28006</t>
  </si>
  <si>
    <t>เกาะจันทร์,รพช.</t>
  </si>
  <si>
    <t>ตราด</t>
  </si>
  <si>
    <t>10696</t>
  </si>
  <si>
    <t>ตราด,รพท.</t>
  </si>
  <si>
    <t>10845</t>
  </si>
  <si>
    <t>คลองใหญ่,รพช.</t>
  </si>
  <si>
    <t>10846</t>
  </si>
  <si>
    <t>เขาสมิง,รพช.</t>
  </si>
  <si>
    <t>10847</t>
  </si>
  <si>
    <t>บ่อไร่,รพช.</t>
  </si>
  <si>
    <t>10848</t>
  </si>
  <si>
    <t>แหลมงอบ,รพช.</t>
  </si>
  <si>
    <t>10849</t>
  </si>
  <si>
    <t>เกาะกูด,รพช.</t>
  </si>
  <si>
    <t>13816</t>
  </si>
  <si>
    <t>เกาะช้าง,รพช.</t>
  </si>
  <si>
    <t>ปราจีนบุรี</t>
  </si>
  <si>
    <t>10665</t>
  </si>
  <si>
    <t>เจ้าพระยาอภัยภูเบศร,รพศ.</t>
  </si>
  <si>
    <t>10857</t>
  </si>
  <si>
    <t>กบินทร์บุรี,รพท.</t>
  </si>
  <si>
    <t>10858</t>
  </si>
  <si>
    <t>นาดี,รพช.</t>
  </si>
  <si>
    <t>10859</t>
  </si>
  <si>
    <t>บ้านสร้าง,รพช.</t>
  </si>
  <si>
    <t>10860</t>
  </si>
  <si>
    <t>ประจันตคาม,รพช.</t>
  </si>
  <si>
    <t>10861</t>
  </si>
  <si>
    <t>ศรีมหาโพธิ,รพช.</t>
  </si>
  <si>
    <t>10862</t>
  </si>
  <si>
    <t>ศรีมโหสถ,รพช.</t>
  </si>
  <si>
    <t>ระยอง</t>
  </si>
  <si>
    <t>10663</t>
  </si>
  <si>
    <t>ระยอง,รพศ.</t>
  </si>
  <si>
    <t>10827</t>
  </si>
  <si>
    <t>เฉลิมพระเกียรติสมเด็จพระเทพรัตนราชสุดาฯ สยามบรมราช,รพท.</t>
  </si>
  <si>
    <t>10828</t>
  </si>
  <si>
    <t>บ้านฉาง,รพช.</t>
  </si>
  <si>
    <t>10829</t>
  </si>
  <si>
    <t>แกลง,รพท.</t>
  </si>
  <si>
    <t>10830</t>
  </si>
  <si>
    <t>วังจันทร์,รพช.</t>
  </si>
  <si>
    <t>10831</t>
  </si>
  <si>
    <t>บ้านค่าย,รพช.</t>
  </si>
  <si>
    <t>10832</t>
  </si>
  <si>
    <t>ปลวกแดง,รพช.</t>
  </si>
  <si>
    <t>22734</t>
  </si>
  <si>
    <t>เขาชะเมา เฉลิมพระเกียรติ 80 พรรษา,รพช.</t>
  </si>
  <si>
    <t>23962</t>
  </si>
  <si>
    <t>นิคมพัฒนา,รพช.</t>
  </si>
  <si>
    <t>สมุทรปราการ</t>
  </si>
  <si>
    <t>10685</t>
  </si>
  <si>
    <t>สมุทรปราการ,รพศ.</t>
  </si>
  <si>
    <t>10752</t>
  </si>
  <si>
    <t>บางบ่อ,รพช.</t>
  </si>
  <si>
    <t>10753</t>
  </si>
  <si>
    <t>บางพลี,รพท.</t>
  </si>
  <si>
    <t>10754</t>
  </si>
  <si>
    <t>บางจาก,รพช.</t>
  </si>
  <si>
    <t>10755</t>
  </si>
  <si>
    <t>พระสมุทรเจดีย์,รพช.</t>
  </si>
  <si>
    <t>28785</t>
  </si>
  <si>
    <t>บางเสาธง,รพช.</t>
  </si>
  <si>
    <t>สระแก้ว</t>
  </si>
  <si>
    <t>10699</t>
  </si>
  <si>
    <t>สมเด็จพระยุพราชสระแก้ว,รพท.</t>
  </si>
  <si>
    <t>10866</t>
  </si>
  <si>
    <t>คลองหาด,รพช.</t>
  </si>
  <si>
    <t>10867</t>
  </si>
  <si>
    <t>ตาพระยา,รพช.</t>
  </si>
  <si>
    <t>10868</t>
  </si>
  <si>
    <t>วังน้ำเย็น,รพช.</t>
  </si>
  <si>
    <t>10869</t>
  </si>
  <si>
    <t>วัฒนานคร,รพช.</t>
  </si>
  <si>
    <t>10870</t>
  </si>
  <si>
    <t>อรัญประเทศ,รพท.</t>
  </si>
  <si>
    <t>13817</t>
  </si>
  <si>
    <t>เขาฉกรรจ์,รพช.</t>
  </si>
  <si>
    <t>28849</t>
  </si>
  <si>
    <t>วังสมบูรณ์,รพช.</t>
  </si>
  <si>
    <t>28850</t>
  </si>
  <si>
    <t>โคกสูง,รพช.</t>
  </si>
  <si>
    <t>กาฬสินธุ์</t>
  </si>
  <si>
    <t>10709</t>
  </si>
  <si>
    <t>กาฬสินธุ์,รพท.</t>
  </si>
  <si>
    <t>11077</t>
  </si>
  <si>
    <t>นามน,รพช.</t>
  </si>
  <si>
    <t>11078</t>
  </si>
  <si>
    <t>กมลาไสย,รพช.</t>
  </si>
  <si>
    <t>11079</t>
  </si>
  <si>
    <t>ร่องคำ,รพช.</t>
  </si>
  <si>
    <t>11080</t>
  </si>
  <si>
    <t>เขาวง,รพช.</t>
  </si>
  <si>
    <t>11081</t>
  </si>
  <si>
    <t>ยางตลาด,รพช.</t>
  </si>
  <si>
    <t>11082</t>
  </si>
  <si>
    <t>ห้วยเม็ก,รพช.</t>
  </si>
  <si>
    <t>11083</t>
  </si>
  <si>
    <t>สหัสขันธ์,รพช.</t>
  </si>
  <si>
    <t>11084</t>
  </si>
  <si>
    <t>คำม่วง,รพช.</t>
  </si>
  <si>
    <t>11085</t>
  </si>
  <si>
    <t>ท่าคันโท,รพช.</t>
  </si>
  <si>
    <t>11086</t>
  </si>
  <si>
    <t>หนองกุงศรี,รพช.</t>
  </si>
  <si>
    <t>11087</t>
  </si>
  <si>
    <t>สมเด็จ,รพช.</t>
  </si>
  <si>
    <t>11088</t>
  </si>
  <si>
    <t>ห้วยผึ้ง,รพช.</t>
  </si>
  <si>
    <t>11449</t>
  </si>
  <si>
    <t>สมเด็จพระยุพราชกุฉินารายณ์,รพช.</t>
  </si>
  <si>
    <t>28017</t>
  </si>
  <si>
    <t>นาคู,รพช.</t>
  </si>
  <si>
    <t>28789</t>
  </si>
  <si>
    <t>ฆ้องชัย,รพช.</t>
  </si>
  <si>
    <t>28790</t>
  </si>
  <si>
    <t>ดอนจาน,รพช.</t>
  </si>
  <si>
    <t>28791</t>
  </si>
  <si>
    <t>สามชัย,รพช.</t>
  </si>
  <si>
    <t>ขอนแก่น</t>
  </si>
  <si>
    <t>10670</t>
  </si>
  <si>
    <t>ขอนแก่น,รพศ.</t>
  </si>
  <si>
    <t>10995</t>
  </si>
  <si>
    <t>บ้านฝาง,รพช.</t>
  </si>
  <si>
    <t>10996</t>
  </si>
  <si>
    <t>พระยืน,รพช.</t>
  </si>
  <si>
    <t>10997</t>
  </si>
  <si>
    <t>หนองเรือ,รพช.</t>
  </si>
  <si>
    <t>10998</t>
  </si>
  <si>
    <t>ชุมแพ,รพท.</t>
  </si>
  <si>
    <t>10999</t>
  </si>
  <si>
    <t>สีชมพู,รพช.</t>
  </si>
  <si>
    <t>11000</t>
  </si>
  <si>
    <t>น้ำพอง,รพช.</t>
  </si>
  <si>
    <t>11001</t>
  </si>
  <si>
    <t>อุบลรัตน์,รพช.</t>
  </si>
  <si>
    <t>11002</t>
  </si>
  <si>
    <t>บ้านไผ่,รพช.</t>
  </si>
  <si>
    <t>11003</t>
  </si>
  <si>
    <t>เปือยน้อย,รพช.</t>
  </si>
  <si>
    <t>11004</t>
  </si>
  <si>
    <t>พล,รพช.</t>
  </si>
  <si>
    <t>11005</t>
  </si>
  <si>
    <t>แวงใหญ่,รพช.</t>
  </si>
  <si>
    <t>11006</t>
  </si>
  <si>
    <t>แวงน้อย,รพช.</t>
  </si>
  <si>
    <t>11007</t>
  </si>
  <si>
    <t>หนองสองห้อง,รพช.</t>
  </si>
  <si>
    <t>11008</t>
  </si>
  <si>
    <t>ภูเวียง,รพช.</t>
  </si>
  <si>
    <t>11009</t>
  </si>
  <si>
    <t>มัญจาคีรี,รพช.</t>
  </si>
  <si>
    <t>11010</t>
  </si>
  <si>
    <t>ชนบท,รพช.</t>
  </si>
  <si>
    <t>11011</t>
  </si>
  <si>
    <t>เขาสวนกวาง,รพช.</t>
  </si>
  <si>
    <t>11012</t>
  </si>
  <si>
    <t>ภูผาม่าน,รพช.</t>
  </si>
  <si>
    <t>11445</t>
  </si>
  <si>
    <t>สมเด็จพระยุพราชกระนวน,รพช.</t>
  </si>
  <si>
    <t>12275</t>
  </si>
  <si>
    <t>สิรินธร(ภาคตะวันออกเฉียงเหนือ),รพท.</t>
  </si>
  <si>
    <t>14132</t>
  </si>
  <si>
    <t>ซำสูง,รพช.</t>
  </si>
  <si>
    <t>77649</t>
  </si>
  <si>
    <t>หนองนาคำ,รพช.</t>
  </si>
  <si>
    <t>77650</t>
  </si>
  <si>
    <t>เวียงเก่า,รพช.</t>
  </si>
  <si>
    <t>77651</t>
  </si>
  <si>
    <t>โคกโพธิ์ไชย,รพช.</t>
  </si>
  <si>
    <t>77652</t>
  </si>
  <si>
    <t>โนนศิลา,รพช.</t>
  </si>
  <si>
    <t>มหาสารคาม</t>
  </si>
  <si>
    <t>10707</t>
  </si>
  <si>
    <t>มหาสารคาม,รพท.</t>
  </si>
  <si>
    <t>11051</t>
  </si>
  <si>
    <t>แกดำ,รพช.</t>
  </si>
  <si>
    <t>11052</t>
  </si>
  <si>
    <t>โกสุมพิสัย,รพช.</t>
  </si>
  <si>
    <t>11053</t>
  </si>
  <si>
    <t>กันทรวิชัย,รพช.</t>
  </si>
  <si>
    <t>11054</t>
  </si>
  <si>
    <t>เชียงยืน,รพช.</t>
  </si>
  <si>
    <t>11055</t>
  </si>
  <si>
    <t>บรบือ,รพช.</t>
  </si>
  <si>
    <t>11056</t>
  </si>
  <si>
    <t>นาเชือก,รพช.</t>
  </si>
  <si>
    <t>11057</t>
  </si>
  <si>
    <t>พยัคฆภูมิพิสัย,รพช.</t>
  </si>
  <si>
    <t>11058</t>
  </si>
  <si>
    <t>วาปีปทุม,รพช.</t>
  </si>
  <si>
    <t>11059</t>
  </si>
  <si>
    <t>นาดูน,รพช.</t>
  </si>
  <si>
    <t>11060</t>
  </si>
  <si>
    <t>ยางสีสุราช,รพช.</t>
  </si>
  <si>
    <t>24704</t>
  </si>
  <si>
    <t>กุดรัง,รพช.</t>
  </si>
  <si>
    <t>28843</t>
  </si>
  <si>
    <t>ชื่นชม,รพช.</t>
  </si>
  <si>
    <t>ร้อยเอ็ด</t>
  </si>
  <si>
    <t>10708</t>
  </si>
  <si>
    <t>ร้อยเอ็ด,รพศ.</t>
  </si>
  <si>
    <t>11061</t>
  </si>
  <si>
    <t>เกษตรวิสัย,รพช.</t>
  </si>
  <si>
    <t>11062</t>
  </si>
  <si>
    <t>ปทุมรัตต์,รพช.</t>
  </si>
  <si>
    <t>11063</t>
  </si>
  <si>
    <t>จตุรพักตรพิมาน,รพช.</t>
  </si>
  <si>
    <t>11064</t>
  </si>
  <si>
    <t>ธวัชบุรี,รพช.</t>
  </si>
  <si>
    <t>11065</t>
  </si>
  <si>
    <t>พนมไพร,รพช.</t>
  </si>
  <si>
    <t>11066</t>
  </si>
  <si>
    <t>โพนทอง,รพช.</t>
  </si>
  <si>
    <t>11067</t>
  </si>
  <si>
    <t>โพธิ์ชัย,รพช.</t>
  </si>
  <si>
    <t>11068</t>
  </si>
  <si>
    <t>หนองพอก,รพช.</t>
  </si>
  <si>
    <t>11069</t>
  </si>
  <si>
    <t>เสลภูมิ,รพช.</t>
  </si>
  <si>
    <t>11070</t>
  </si>
  <si>
    <t>สุวรรณภูมิ,รพช.</t>
  </si>
  <si>
    <t>11071</t>
  </si>
  <si>
    <t>เมืองสรวง,รพช.</t>
  </si>
  <si>
    <t>11072</t>
  </si>
  <si>
    <t>โพนทราย,รพช.</t>
  </si>
  <si>
    <t>11073</t>
  </si>
  <si>
    <t>อาจสามารถ,รพช.</t>
  </si>
  <si>
    <t>11074</t>
  </si>
  <si>
    <t>เมยวดี,รพช.</t>
  </si>
  <si>
    <t>11075</t>
  </si>
  <si>
    <t>ศรีสมเด็จ,รพช.</t>
  </si>
  <si>
    <t>11076</t>
  </si>
  <si>
    <t>จังหาร,รพช.</t>
  </si>
  <si>
    <t>27988</t>
  </si>
  <si>
    <t>ทุ่งเขาหลวง,รพช.</t>
  </si>
  <si>
    <t>27989</t>
  </si>
  <si>
    <t>เชียงขวัญ,รพช.</t>
  </si>
  <si>
    <t>27990</t>
  </si>
  <si>
    <t>หนองฮี,รพช.</t>
  </si>
  <si>
    <t>นครพนม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</si>
  <si>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</si>
  <si>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</si>
  <si>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</si>
  <si>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</si>
  <si>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</si>
  <si>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</si>
  <si>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</si>
  <si>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</si>
  <si>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</si>
  <si>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</si>
  <si>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</si>
  <si>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</si>
  <si>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</si>
  <si>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</si>
  <si>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</si>
  <si>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</si>
  <si>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</si>
  <si>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</si>
  <si>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</si>
  <si>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</si>
  <si>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</si>
  <si>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</si>
  <si>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</si>
  <si>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</si>
  <si>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บึงกาฬ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</si>
  <si>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</si>
  <si>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</si>
  <si>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</si>
  <si>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</si>
  <si>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</si>
  <si>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</si>
  <si>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</si>
  <si>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</si>
  <si>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</si>
  <si>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</si>
  <si>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</si>
  <si>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</si>
  <si>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</si>
  <si>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</si>
  <si>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</si>
  <si>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</si>
  <si>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เลย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</si>
  <si>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</si>
  <si>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</si>
  <si>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</si>
  <si>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</si>
  <si>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</si>
  <si>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</si>
  <si>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</si>
  <si>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</si>
  <si>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</si>
  <si>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</si>
  <si>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</si>
  <si>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</si>
  <si>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</si>
  <si>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</si>
  <si>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</si>
  <si>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</si>
  <si>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</si>
  <si>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</si>
  <si>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</si>
  <si>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</si>
  <si>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</si>
  <si>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</si>
  <si>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</si>
  <si>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</si>
  <si>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</si>
  <si>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</si>
  <si>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</si>
  <si>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</si>
  <si>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สกลนคร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</si>
  <si>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</si>
  <si>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</si>
  <si>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</si>
  <si>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</si>
  <si>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</si>
  <si>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</si>
  <si>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</si>
  <si>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</si>
  <si>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</si>
  <si>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</si>
  <si>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</si>
  <si>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</si>
  <si>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</si>
  <si>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</si>
  <si>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</si>
  <si>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วานรนิวาส,รพช.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</si>
  <si>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</si>
  <si>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</si>
  <si>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</si>
  <si>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</si>
  <si>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</si>
  <si>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</si>
  <si>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</si>
  <si>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</si>
  <si>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</si>
  <si>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</si>
  <si>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</si>
  <si>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</si>
  <si>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</si>
  <si>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</si>
  <si>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</si>
  <si>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</si>
  <si>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</si>
  <si>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</si>
  <si>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</si>
  <si>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</si>
  <si>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หนองคาย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</si>
  <si>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</si>
  <si>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</si>
  <si>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</si>
  <si>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</si>
  <si>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</si>
  <si>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</si>
  <si>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</si>
  <si>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</si>
  <si>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</si>
  <si>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สมเด็จพระยุพราชท่าบ่อ,รพช.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</si>
  <si>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</si>
  <si>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</si>
  <si>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</si>
  <si>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</si>
  <si>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</si>
  <si>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</si>
  <si>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</si>
  <si>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</si>
  <si>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หนองบัวลำภู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</si>
  <si>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</si>
  <si>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</si>
  <si>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</si>
  <si>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</si>
  <si>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</si>
  <si>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</si>
  <si>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</si>
  <si>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</si>
  <si>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</si>
  <si>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</si>
  <si>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</si>
  <si>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</si>
  <si>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อุดรธานี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</si>
  <si>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</si>
  <si>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</si>
  <si>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</si>
  <si>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</si>
  <si>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</si>
  <si>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</si>
  <si>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</si>
  <si>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</si>
  <si>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</si>
  <si>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</si>
  <si>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</si>
  <si>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</si>
  <si>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</si>
  <si>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</si>
  <si>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</si>
  <si>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</si>
  <si>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</si>
  <si>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</si>
  <si>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</si>
  <si>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</si>
  <si>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</si>
  <si>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</si>
  <si>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</si>
  <si>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</si>
  <si>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</si>
  <si>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</si>
  <si>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</si>
  <si>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</si>
  <si>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</si>
  <si>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</si>
  <si>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</si>
  <si>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</si>
  <si>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</si>
  <si>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</si>
  <si>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</si>
  <si>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</si>
  <si>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</si>
  <si>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</si>
  <si>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</si>
  <si>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</si>
  <si>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</si>
  <si>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</si>
  <si>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ชัยภูมิ</t>
  </si>
  <si>
    <t>04007</t>
  </si>
  <si>
    <t>ซับใหญ่,รพช.</t>
  </si>
  <si>
    <t>10702</t>
  </si>
  <si>
    <t>ชัยภูมิ,รพท.</t>
  </si>
  <si>
    <t>10970</t>
  </si>
  <si>
    <t>บ้านเขว้า,รพช.</t>
  </si>
  <si>
    <t>10971</t>
  </si>
  <si>
    <t>คอนสวรรค์,รพช.</t>
  </si>
  <si>
    <t>10972</t>
  </si>
  <si>
    <t>เกษตรสมบูรณ์,รพช.</t>
  </si>
  <si>
    <t>10973</t>
  </si>
  <si>
    <t>หนองบัวแดง,รพช.</t>
  </si>
  <si>
    <t>10974</t>
  </si>
  <si>
    <t>จัตุรัส,รพช.</t>
  </si>
  <si>
    <t>10975</t>
  </si>
  <si>
    <t>บำเหน็จณรงค์,รพช.</t>
  </si>
  <si>
    <t>10976</t>
  </si>
  <si>
    <t>หนองบัวระเหว,รพช.</t>
  </si>
  <si>
    <t>10977</t>
  </si>
  <si>
    <t>เทพสถิต,รพช.</t>
  </si>
  <si>
    <t>10978</t>
  </si>
  <si>
    <t>ภูเขียวเฉลิมพระเกียรติ,รพช.</t>
  </si>
  <si>
    <t>10979</t>
  </si>
  <si>
    <t>บ้านแท่น,รพช.</t>
  </si>
  <si>
    <t>10980</t>
  </si>
  <si>
    <t>แก้งคร้อ,รพช.</t>
  </si>
  <si>
    <t>10981</t>
  </si>
  <si>
    <t>คอนสาร,รพช.</t>
  </si>
  <si>
    <t>10982</t>
  </si>
  <si>
    <t>ภักดีชุมพล,รพช.</t>
  </si>
  <si>
    <t>10983</t>
  </si>
  <si>
    <t>เนินสง่า,รพช.</t>
  </si>
  <si>
    <t>นครราชสีมา</t>
  </si>
  <si>
    <t>02548</t>
  </si>
  <si>
    <t>ศูนย์แพทย์ชุมชนศรีษะละเลิง</t>
  </si>
  <si>
    <t>ศูนย์.</t>
  </si>
  <si>
    <t>10666</t>
  </si>
  <si>
    <t>มหาราชนครราชสีมา,รพศ.</t>
  </si>
  <si>
    <t>10871</t>
  </si>
  <si>
    <t>ครบุรี,รพช.</t>
  </si>
  <si>
    <t>10872</t>
  </si>
  <si>
    <t>เสิงสาง,รพช.</t>
  </si>
  <si>
    <t>10873</t>
  </si>
  <si>
    <t>คง,รพช.</t>
  </si>
  <si>
    <t>10874</t>
  </si>
  <si>
    <t>บ้านเหลื่อม,รพช.</t>
  </si>
  <si>
    <t>10875</t>
  </si>
  <si>
    <t>จักราช,รพช.</t>
  </si>
  <si>
    <t>10876</t>
  </si>
  <si>
    <t>โชคชัย,รพช.</t>
  </si>
  <si>
    <t>10877</t>
  </si>
  <si>
    <t>ด่านขุนทด,รพช.</t>
  </si>
  <si>
    <t>10878</t>
  </si>
  <si>
    <t>โนนไทย,รพช.</t>
  </si>
  <si>
    <t>10879</t>
  </si>
  <si>
    <t>โนนสูง,รพช.</t>
  </si>
  <si>
    <t>10880</t>
  </si>
  <si>
    <t>ขามสะแกแสง,รพช.</t>
  </si>
  <si>
    <t>10881</t>
  </si>
  <si>
    <t>บัวใหญ่,รพช.</t>
  </si>
  <si>
    <t>10882</t>
  </si>
  <si>
    <t>ประทาย,รพช.</t>
  </si>
  <si>
    <t>10883</t>
  </si>
  <si>
    <t>ปักธงชัย,รพช.</t>
  </si>
  <si>
    <t>10884</t>
  </si>
  <si>
    <t>พิมาย,รพช.</t>
  </si>
  <si>
    <t>10885</t>
  </si>
  <si>
    <t>ห้วยแถลง,รพช.</t>
  </si>
  <si>
    <t>10886</t>
  </si>
  <si>
    <t>ชุมพวง,รพช.</t>
  </si>
  <si>
    <t>10887</t>
  </si>
  <si>
    <t>สูงเนิน,รพช.</t>
  </si>
  <si>
    <t>10888</t>
  </si>
  <si>
    <t>ขามทะเลสอ,รพช.</t>
  </si>
  <si>
    <t>10889</t>
  </si>
  <si>
    <t>สีคิ้ว,รพช.</t>
  </si>
  <si>
    <t>10890</t>
  </si>
  <si>
    <t>ปากช่องนานา,รพท.</t>
  </si>
  <si>
    <t>10891</t>
  </si>
  <si>
    <t>หนองบุญมาก,รพช.</t>
  </si>
  <si>
    <t>10892</t>
  </si>
  <si>
    <t>แก้งสนามนาง,รพช.</t>
  </si>
  <si>
    <t>10893</t>
  </si>
  <si>
    <t>โนนแดง,รพช.</t>
  </si>
  <si>
    <t>10894</t>
  </si>
  <si>
    <t>วังน้ำเขียว,รพช.</t>
  </si>
  <si>
    <t>11602</t>
  </si>
  <si>
    <t>เฉลิมพระเกียรติสมเด็จย่า 100 ปี,รพช.</t>
  </si>
  <si>
    <t>11608</t>
  </si>
  <si>
    <t>ลำทะเมนชัย,รพช.</t>
  </si>
  <si>
    <t>14697</t>
  </si>
  <si>
    <t>ศูนย์แพทย์ชุมชนมะค่า</t>
  </si>
  <si>
    <t>14834</t>
  </si>
  <si>
    <t>ศูนย์แพทย์ชุมชนเมือง1หัวทะเล</t>
  </si>
  <si>
    <t>22456</t>
  </si>
  <si>
    <t>พระทองคำ เฉลิมพระเกียรติ 80 พรรษา,รพช.</t>
  </si>
  <si>
    <t>23839</t>
  </si>
  <si>
    <t>เทพรัตน์นครราชสีมา,รพท.</t>
  </si>
  <si>
    <t>24692</t>
  </si>
  <si>
    <t>เฉลิมพระเกียรติ,รพช.</t>
  </si>
  <si>
    <t>27839</t>
  </si>
  <si>
    <t>บัวลาย,รพช.</t>
  </si>
  <si>
    <t>27840</t>
  </si>
  <si>
    <t>สีดา,รพช.</t>
  </si>
  <si>
    <t>27841</t>
  </si>
  <si>
    <t>เทพารักษ์,รพช.</t>
  </si>
  <si>
    <t>บุรีรัมย์</t>
  </si>
  <si>
    <t>10667</t>
  </si>
  <si>
    <t>บุรีรัมย์,รพศ.</t>
  </si>
  <si>
    <t>10895</t>
  </si>
  <si>
    <t>คูเมือง,รพช.</t>
  </si>
  <si>
    <t>10896</t>
  </si>
  <si>
    <t>กระสัง,รพช.</t>
  </si>
  <si>
    <t>10897</t>
  </si>
  <si>
    <t>นางรอง,รพท.</t>
  </si>
  <si>
    <t>10898</t>
  </si>
  <si>
    <t>หนองกี่,รพช.</t>
  </si>
  <si>
    <t>10899</t>
  </si>
  <si>
    <t>ละหานทราย,รพช.</t>
  </si>
  <si>
    <t>10900</t>
  </si>
  <si>
    <t>ประโคนชัย,รพช.</t>
  </si>
  <si>
    <t>10901</t>
  </si>
  <si>
    <t>บ้านกรวด,รพช.</t>
  </si>
  <si>
    <t>10902</t>
  </si>
  <si>
    <t>พุทไธสง,รพช.</t>
  </si>
  <si>
    <t>10904</t>
  </si>
  <si>
    <t>ลำปลายมาศ,รพช.</t>
  </si>
  <si>
    <t>10905</t>
  </si>
  <si>
    <t>สตึก,รพช.</t>
  </si>
  <si>
    <t>10906</t>
  </si>
  <si>
    <t>ปะคำ,รพช.</t>
  </si>
  <si>
    <t>10907</t>
  </si>
  <si>
    <t>นาโพธิ์,รพช.</t>
  </si>
  <si>
    <t>10908</t>
  </si>
  <si>
    <t>หนองหงส์,รพช.</t>
  </si>
  <si>
    <t>10909</t>
  </si>
  <si>
    <t>พลับพลาชัย,รพช.</t>
  </si>
  <si>
    <t>10910</t>
  </si>
  <si>
    <t>ห้วยราช,รพช.</t>
  </si>
  <si>
    <t>10911</t>
  </si>
  <si>
    <t>โนนสุวรรณ,รพช.</t>
  </si>
  <si>
    <t>10912</t>
  </si>
  <si>
    <t>ชำนิ,รพช.</t>
  </si>
  <si>
    <t>10913</t>
  </si>
  <si>
    <t>บ้านใหม่ไชยพจน์,รพช.</t>
  </si>
  <si>
    <t>10914</t>
  </si>
  <si>
    <t>โนนดินแดง,รพช.</t>
  </si>
  <si>
    <t>11619</t>
  </si>
  <si>
    <t>เฉลิมพระเกียรติ(บุรีรัมย์),รพช.</t>
  </si>
  <si>
    <t>23578</t>
  </si>
  <si>
    <t>แคนดง,รพช.</t>
  </si>
  <si>
    <t>28020</t>
  </si>
  <si>
    <t>บ้านด่าน,รพช.</t>
  </si>
  <si>
    <t>สุรินทร์</t>
  </si>
  <si>
    <t>10668</t>
  </si>
  <si>
    <t>สุรินทร์,รพศ.</t>
  </si>
  <si>
    <t>10915</t>
  </si>
  <si>
    <t>ชุมพลบุรี,รพช.</t>
  </si>
  <si>
    <t>10916</t>
  </si>
  <si>
    <t>ท่าตูม,รพช.</t>
  </si>
  <si>
    <t>10917</t>
  </si>
  <si>
    <t>จอมพระ,รพช.</t>
  </si>
  <si>
    <t>10918</t>
  </si>
  <si>
    <t>ปราสาท,รพท.</t>
  </si>
  <si>
    <t>10919</t>
  </si>
  <si>
    <t>กาบเชิง,รพช.</t>
  </si>
  <si>
    <t>10920</t>
  </si>
  <si>
    <t>รัตนบุรี,รพช.</t>
  </si>
  <si>
    <t>10921</t>
  </si>
  <si>
    <t>สนม,รพช.</t>
  </si>
  <si>
    <t>10922</t>
  </si>
  <si>
    <t>ศีขรภูมิ,รพช.</t>
  </si>
  <si>
    <t>10923</t>
  </si>
  <si>
    <t>สังขะ,รพช.</t>
  </si>
  <si>
    <t>10924</t>
  </si>
  <si>
    <t>ลำดวน,รพช.</t>
  </si>
  <si>
    <t>10925</t>
  </si>
  <si>
    <t>สำโรงทาบ,รพช.</t>
  </si>
  <si>
    <t>10926</t>
  </si>
  <si>
    <t>บัวเชด,รพช.</t>
  </si>
  <si>
    <t>22302</t>
  </si>
  <si>
    <t>พนมดงรัก เฉลิมพระเกียรติ 80 พรรษา,รพช.</t>
  </si>
  <si>
    <t>27842</t>
  </si>
  <si>
    <t>เขวาสินรินทร์,รพช.</t>
  </si>
  <si>
    <t>27843</t>
  </si>
  <si>
    <t>ศรีณรงค์,รพช.</t>
  </si>
  <si>
    <t>27844</t>
  </si>
  <si>
    <t>โนนนารายณ์,รพช.</t>
  </si>
  <si>
    <t>มุกดาหาร</t>
  </si>
  <si>
    <t>10712</t>
  </si>
  <si>
    <t>มุกดาหาร,รพท.</t>
  </si>
  <si>
    <t>11113</t>
  </si>
  <si>
    <t>นิคมคำสร้อย,รพช.</t>
  </si>
  <si>
    <t>11114</t>
  </si>
  <si>
    <t>ดอนตาล,รพช.</t>
  </si>
  <si>
    <t>11115</t>
  </si>
  <si>
    <t>ดงหลวง,รพช.</t>
  </si>
  <si>
    <t>11116</t>
  </si>
  <si>
    <t>คำชะอี,รพช.</t>
  </si>
  <si>
    <t>11117</t>
  </si>
  <si>
    <t>หว้านใหญ่,รพช.</t>
  </si>
  <si>
    <t>11118</t>
  </si>
  <si>
    <t>หนองสูง,รพช.</t>
  </si>
  <si>
    <t>ยโสธร</t>
  </si>
  <si>
    <t>10701</t>
  </si>
  <si>
    <t>ยโสธร,รพท.</t>
  </si>
  <si>
    <t>10963</t>
  </si>
  <si>
    <t>ทรายมูล,รพช.</t>
  </si>
  <si>
    <t>10964</t>
  </si>
  <si>
    <t>กุดชุม,รพช.</t>
  </si>
  <si>
    <t>10965</t>
  </si>
  <si>
    <t>คำเขื่อนแก้ว,รพช.</t>
  </si>
  <si>
    <t>10966</t>
  </si>
  <si>
    <t>ป่าติ้ว,รพช.</t>
  </si>
  <si>
    <t>10967</t>
  </si>
  <si>
    <t>มหาชนะชัย,รพช.</t>
  </si>
  <si>
    <t>10968</t>
  </si>
  <si>
    <t>ค้อวัง,รพช.</t>
  </si>
  <si>
    <t>10969</t>
  </si>
  <si>
    <t>ไทยเจริญ,รพช.</t>
  </si>
  <si>
    <t>11444</t>
  </si>
  <si>
    <t>สมเด็จพระยุพราชเลิงนกทา,รพช.</t>
  </si>
  <si>
    <t>ศรีสะเกษ</t>
  </si>
  <si>
    <t>10700</t>
  </si>
  <si>
    <t>ศรีสะเกษ,รพศ.</t>
  </si>
  <si>
    <t>10927</t>
  </si>
  <si>
    <t>ยางชุมน้อย,รพช.</t>
  </si>
  <si>
    <t>10928</t>
  </si>
  <si>
    <t>กันทรารมย์,รพช.</t>
  </si>
  <si>
    <t>10929</t>
  </si>
  <si>
    <t>กันทรลักษ์,รพช.</t>
  </si>
  <si>
    <t>10930</t>
  </si>
  <si>
    <t>ขุขันธ์,รพช.</t>
  </si>
  <si>
    <t>10931</t>
  </si>
  <si>
    <t>ไพรบึง,รพช.</t>
  </si>
  <si>
    <t>10932</t>
  </si>
  <si>
    <t>ปรางค์กู่,รพช.</t>
  </si>
  <si>
    <t>10933</t>
  </si>
  <si>
    <t>ขุนหาญ,รพช.</t>
  </si>
  <si>
    <t>10934</t>
  </si>
  <si>
    <t>ราษีไศล,รพช.</t>
  </si>
  <si>
    <t>10935</t>
  </si>
  <si>
    <t>อุทุมพรพิสัย,รพช.</t>
  </si>
  <si>
    <t>10936</t>
  </si>
  <si>
    <t>บึงบูรพ์,รพช.</t>
  </si>
  <si>
    <t>10937</t>
  </si>
  <si>
    <t>ห้วยทับทัน,รพช.</t>
  </si>
  <si>
    <t>10938</t>
  </si>
  <si>
    <t>โนนคูณ,รพช.</t>
  </si>
  <si>
    <t>10939</t>
  </si>
  <si>
    <t>ศรีรัตนะ,รพช.</t>
  </si>
  <si>
    <t>10940</t>
  </si>
  <si>
    <t>วังหิน,รพช.</t>
  </si>
  <si>
    <t>10941</t>
  </si>
  <si>
    <t>น้ำเกลี้ยง,รพช.</t>
  </si>
  <si>
    <t>10942</t>
  </si>
  <si>
    <t>ภูสิงห์,รพช.</t>
  </si>
  <si>
    <t>10943</t>
  </si>
  <si>
    <t>เมืองจันทร์,รพช.</t>
  </si>
  <si>
    <t>23125</t>
  </si>
  <si>
    <t>เบญจลักษ์เฉลิมพระเกียรติ 80 พรรษา,รพช.</t>
  </si>
  <si>
    <t>28014</t>
  </si>
  <si>
    <t>พยุห์,รพช.</t>
  </si>
  <si>
    <t>28015</t>
  </si>
  <si>
    <t>โพธิ์ศรีสุวรรณ,รพช.</t>
  </si>
  <si>
    <t>28016</t>
  </si>
  <si>
    <t>ศิลาลาด,รพช.</t>
  </si>
  <si>
    <t>อำนาจเจริญ</t>
  </si>
  <si>
    <t>10703</t>
  </si>
  <si>
    <t>อำนาจเจริญ,รพท.</t>
  </si>
  <si>
    <t>10985</t>
  </si>
  <si>
    <t>ชานุมาน,รพช.</t>
  </si>
  <si>
    <t>10986</t>
  </si>
  <si>
    <t>ปทุมราชวงศา,รพช.</t>
  </si>
  <si>
    <t>10987</t>
  </si>
  <si>
    <t>พนา,รพช.</t>
  </si>
  <si>
    <t>10988</t>
  </si>
  <si>
    <t>เสนางคนิคม,รพช.</t>
  </si>
  <si>
    <t>10989</t>
  </si>
  <si>
    <t>หัวตะพาน,รพช.</t>
  </si>
  <si>
    <t>10990</t>
  </si>
  <si>
    <t>ลืออำนาจ,รพช.</t>
  </si>
  <si>
    <t>อุบลราชธานี</t>
  </si>
  <si>
    <t>10669</t>
  </si>
  <si>
    <t>สรรพสิทธิประสงค์,รพศ.</t>
  </si>
  <si>
    <t>10944</t>
  </si>
  <si>
    <t>ศรีเมืองใหม่,รพช.</t>
  </si>
  <si>
    <t>10945</t>
  </si>
  <si>
    <t>โขงเจียม,รพช.</t>
  </si>
  <si>
    <t>10946</t>
  </si>
  <si>
    <t>เขื่องใน,รพช.</t>
  </si>
  <si>
    <t>10947</t>
  </si>
  <si>
    <t>เขมราฐ,รพช.</t>
  </si>
  <si>
    <t>10948</t>
  </si>
  <si>
    <t>นาจะหลวย,รพช.</t>
  </si>
  <si>
    <t>10949</t>
  </si>
  <si>
    <t>น้ำยืน,รพช.</t>
  </si>
  <si>
    <t>10950</t>
  </si>
  <si>
    <t>บุณฑริก,รพช.</t>
  </si>
  <si>
    <t>10951</t>
  </si>
  <si>
    <t>ตระการพืชผล,รพช.</t>
  </si>
  <si>
    <t>10952</t>
  </si>
  <si>
    <t>กุดข้าวปุ้น,รพช.</t>
  </si>
  <si>
    <t>10953</t>
  </si>
  <si>
    <t>ม่วงสามสิบ,รพช.</t>
  </si>
  <si>
    <t>10954</t>
  </si>
  <si>
    <t>วารินชำราบ,รพท.</t>
  </si>
  <si>
    <t>10956</t>
  </si>
  <si>
    <t>พิบูลมังสาหาร,รพช.</t>
  </si>
  <si>
    <t>10957</t>
  </si>
  <si>
    <t>ตาลสุม,รพช.</t>
  </si>
  <si>
    <t>10958</t>
  </si>
  <si>
    <t>โพธิ์ไทร,รพช.</t>
  </si>
  <si>
    <t>10959</t>
  </si>
  <si>
    <t>สำโรง,รพช.</t>
  </si>
  <si>
    <t>10960</t>
  </si>
  <si>
    <t>ดอนมดแดง,รพช.</t>
  </si>
  <si>
    <t>10961</t>
  </si>
  <si>
    <t>สิรินธร,รพช.</t>
  </si>
  <si>
    <t>10962</t>
  </si>
  <si>
    <t>ทุ่งศรีอุดม,รพช.</t>
  </si>
  <si>
    <t>11443</t>
  </si>
  <si>
    <t>สมเด็จพระยุพราชเดชอุดม,รพท.</t>
  </si>
  <si>
    <t>21984</t>
  </si>
  <si>
    <t>๕๐ พรรษา มหาวชิราลงกรณ์,รพท.</t>
  </si>
  <si>
    <t>24032</t>
  </si>
  <si>
    <t>นาตาล,รพช.</t>
  </si>
  <si>
    <t>24821</t>
  </si>
  <si>
    <t>นาเยีย,รพช.</t>
  </si>
  <si>
    <t>27967</t>
  </si>
  <si>
    <t>สว่างวีระวงศ์,รพช.</t>
  </si>
  <si>
    <t>27968</t>
  </si>
  <si>
    <t>น้ำขุ่น,รพช.</t>
  </si>
  <si>
    <t>27976</t>
  </si>
  <si>
    <t>เหล่าเสือโก้ก,รพช.</t>
  </si>
  <si>
    <t>กระบี่</t>
  </si>
  <si>
    <t>10738</t>
  </si>
  <si>
    <t>กระบี่,รพท.</t>
  </si>
  <si>
    <t>11340</t>
  </si>
  <si>
    <t>เขาพนม,รพช.</t>
  </si>
  <si>
    <t>11341</t>
  </si>
  <si>
    <t>เกาะลันตา,รพช.</t>
  </si>
  <si>
    <t>11342</t>
  </si>
  <si>
    <t>คลองท่อม,รพช.</t>
  </si>
  <si>
    <t>11343</t>
  </si>
  <si>
    <t>อ่าวลึก,รพช.</t>
  </si>
  <si>
    <t>11344</t>
  </si>
  <si>
    <t>ปลายพระยา,รพช.</t>
  </si>
  <si>
    <t>11345</t>
  </si>
  <si>
    <t>ลำทับ,รพช.</t>
  </si>
  <si>
    <t>11346</t>
  </si>
  <si>
    <t>เหนือคลอง,รพช.</t>
  </si>
  <si>
    <t>77753</t>
  </si>
  <si>
    <t>เกาะพีพี,รพช.</t>
  </si>
  <si>
    <t>ชุมพร</t>
  </si>
  <si>
    <t>10744</t>
  </si>
  <si>
    <t>ชุมพรเขตรอุดมศักดิ์,รพท.</t>
  </si>
  <si>
    <t>11375</t>
  </si>
  <si>
    <t>ปากน้ำชุมพร,รพช.</t>
  </si>
  <si>
    <t>11376</t>
  </si>
  <si>
    <t>ท่าแซะ,รพช.</t>
  </si>
  <si>
    <t>11377</t>
  </si>
  <si>
    <t>ปะทิว,รพช.</t>
  </si>
  <si>
    <t>11378</t>
  </si>
  <si>
    <t>มาบอำมฤต,รพช.</t>
  </si>
  <si>
    <t>11379</t>
  </si>
  <si>
    <t>หลังสวน,รพช.</t>
  </si>
  <si>
    <t>11380</t>
  </si>
  <si>
    <t>ปากน้ำหลังสวน,รพช.</t>
  </si>
  <si>
    <t>11381</t>
  </si>
  <si>
    <t>ละแม,รพช.</t>
  </si>
  <si>
    <t>11382</t>
  </si>
  <si>
    <t>พะโต๊ะ,รพช.</t>
  </si>
  <si>
    <t>11383</t>
  </si>
  <si>
    <t>สวี,รพช.</t>
  </si>
  <si>
    <t>11385</t>
  </si>
  <si>
    <t>ทุ่งตะโก,รพช.</t>
  </si>
  <si>
    <t>นครศรีธรรมราช</t>
  </si>
  <si>
    <t>10680</t>
  </si>
  <si>
    <t>มหาราชนครศรีธรรมราช,รพศ.</t>
  </si>
  <si>
    <t>11322</t>
  </si>
  <si>
    <t>พรหมคีรี,รพช.</t>
  </si>
  <si>
    <t>11324</t>
  </si>
  <si>
    <t>ลานสะกา,รพช.</t>
  </si>
  <si>
    <t>11325</t>
  </si>
  <si>
    <t>สมเด็จพระยุพราชฉวาง,รพช.</t>
  </si>
  <si>
    <t>11326</t>
  </si>
  <si>
    <t>พิปูน,รพช.</t>
  </si>
  <si>
    <t>11327</t>
  </si>
  <si>
    <t>เชียรใหญ่,รพช.</t>
  </si>
  <si>
    <t>11328</t>
  </si>
  <si>
    <t>ชะอวด,รพช.</t>
  </si>
  <si>
    <t>11329</t>
  </si>
  <si>
    <t>ท่าศาลา,รพช.</t>
  </si>
  <si>
    <t>11330</t>
  </si>
  <si>
    <t>ทุ่งสง,รพท.</t>
  </si>
  <si>
    <t>11331</t>
  </si>
  <si>
    <t>นาบอน,รพช.</t>
  </si>
  <si>
    <t>11332</t>
  </si>
  <si>
    <t>ทุ่งใหญ่,รพช.</t>
  </si>
  <si>
    <t>11333</t>
  </si>
  <si>
    <t>ปากพนัง,รพช.</t>
  </si>
  <si>
    <t>11334</t>
  </si>
  <si>
    <t>ร่อนพิบูลย์,รพช.</t>
  </si>
  <si>
    <t>11335</t>
  </si>
  <si>
    <t>สิชล,รพท.</t>
  </si>
  <si>
    <t>11336</t>
  </si>
  <si>
    <t>ขนอม,รพช.</t>
  </si>
  <si>
    <t>11337</t>
  </si>
  <si>
    <t>หัวไทร,รพช.</t>
  </si>
  <si>
    <t>11338</t>
  </si>
  <si>
    <t>บางขัน,รพช.</t>
  </si>
  <si>
    <t>11339</t>
  </si>
  <si>
    <t>ถ้ำพรรณรา,รพช.</t>
  </si>
  <si>
    <t>11660</t>
  </si>
  <si>
    <t>จุฬาภรณ์,รพช.</t>
  </si>
  <si>
    <t>40491</t>
  </si>
  <si>
    <t>40492</t>
  </si>
  <si>
    <t>พ่อท่านคล้ายวาจาสิทธิ์,รพช.</t>
  </si>
  <si>
    <t>40742</t>
  </si>
  <si>
    <t>นบพิตำ,รพช.</t>
  </si>
  <si>
    <t>40743</t>
  </si>
  <si>
    <t>พระพรหม,รพช.</t>
  </si>
  <si>
    <t>พังงา</t>
  </si>
  <si>
    <t>10739</t>
  </si>
  <si>
    <t>พังงา,รพท.</t>
  </si>
  <si>
    <t>10740</t>
  </si>
  <si>
    <t>ตะกั่วป่า,รพท.</t>
  </si>
  <si>
    <t>11347</t>
  </si>
  <si>
    <t>เกาะยาวชัยพัฒน์,รพช.</t>
  </si>
  <si>
    <t>11348</t>
  </si>
  <si>
    <t>กะปงชัยพัฒน์,รพช.</t>
  </si>
  <si>
    <t>11349</t>
  </si>
  <si>
    <t>ตะกั่วทุ่ง,รพช.</t>
  </si>
  <si>
    <t>11350</t>
  </si>
  <si>
    <t>11352</t>
  </si>
  <si>
    <t>คุระบุรีชัยพัฒน์,รพช.</t>
  </si>
  <si>
    <t>11353</t>
  </si>
  <si>
    <t>ทับปุด,รพช.</t>
  </si>
  <si>
    <t>11354</t>
  </si>
  <si>
    <t>ท้ายเหมืองชัยพัฒน์,รพช.</t>
  </si>
  <si>
    <t>ภูเก็ต</t>
  </si>
  <si>
    <t>10741</t>
  </si>
  <si>
    <t>วชิระภูเก็ต,รพศ.</t>
  </si>
  <si>
    <t>11355</t>
  </si>
  <si>
    <t>ป่าตอง,รพช.</t>
  </si>
  <si>
    <t>11356</t>
  </si>
  <si>
    <t>ถลาง,รพช.</t>
  </si>
  <si>
    <t>41436</t>
  </si>
  <si>
    <t>ฉลอง,รพช.</t>
  </si>
  <si>
    <t>ระนอง</t>
  </si>
  <si>
    <t>10743</t>
  </si>
  <si>
    <t>ระนอง,รพท.</t>
  </si>
  <si>
    <t>11323</t>
  </si>
  <si>
    <t>ละอุ่น,รพช.</t>
  </si>
  <si>
    <t>11372</t>
  </si>
  <si>
    <t>กะเปอร์,รพช.</t>
  </si>
  <si>
    <t>11373</t>
  </si>
  <si>
    <t>กระบุรี,รพช.</t>
  </si>
  <si>
    <t>11374</t>
  </si>
  <si>
    <t>สุขสำราญ,รพช.</t>
  </si>
  <si>
    <t>สุราษฎร์ธานี</t>
  </si>
  <si>
    <t>09192</t>
  </si>
  <si>
    <t>เกาะเต่า,รพช.</t>
  </si>
  <si>
    <t>10681</t>
  </si>
  <si>
    <t>สุราษฎร์ธานี,รพศ.</t>
  </si>
  <si>
    <t>10742</t>
  </si>
  <si>
    <t>เกาะสมุย,รพท.</t>
  </si>
  <si>
    <t>11357</t>
  </si>
  <si>
    <t>กาญจนดิษฐ์,รพช.</t>
  </si>
  <si>
    <t>11358</t>
  </si>
  <si>
    <t>ดอนสัก,รพช.</t>
  </si>
  <si>
    <t>11359</t>
  </si>
  <si>
    <t>เกาะพงัน,รพช.</t>
  </si>
  <si>
    <t>11360</t>
  </si>
  <si>
    <t>ไชยา,รพช.</t>
  </si>
  <si>
    <t>11361</t>
  </si>
  <si>
    <t>ท่าชนะ,รพช.</t>
  </si>
  <si>
    <t>11362</t>
  </si>
  <si>
    <t>คีรีรัฐนิคม,รพช.</t>
  </si>
  <si>
    <t>11363</t>
  </si>
  <si>
    <t>บ้านตาขุน,รพช.</t>
  </si>
  <si>
    <t>11364</t>
  </si>
  <si>
    <t>พนม,รพช.</t>
  </si>
  <si>
    <t>11365</t>
  </si>
  <si>
    <t>ท่าฉาง,รพช.</t>
  </si>
  <si>
    <t>11366</t>
  </si>
  <si>
    <t>บ้านนาสาร,รพช.</t>
  </si>
  <si>
    <t>11367</t>
  </si>
  <si>
    <t>บ้านนาเดิม,รพช.</t>
  </si>
  <si>
    <t>11368</t>
  </si>
  <si>
    <t>เคียนซา,รพช.</t>
  </si>
  <si>
    <t>11369</t>
  </si>
  <si>
    <t>พระแสง,รพช.</t>
  </si>
  <si>
    <t>11370</t>
  </si>
  <si>
    <t>พุนพิน,รพช.</t>
  </si>
  <si>
    <t>11371</t>
  </si>
  <si>
    <t>ชัยบุรี,รพช.</t>
  </si>
  <si>
    <t>11459</t>
  </si>
  <si>
    <t>สมเด็จพระยุพราชเวียงสระ,รพช.</t>
  </si>
  <si>
    <t>11654</t>
  </si>
  <si>
    <t>วิภาวดี,รพช.</t>
  </si>
  <si>
    <t>14138</t>
  </si>
  <si>
    <t>ท่าโรงช้าง,รพช.</t>
  </si>
  <si>
    <t>ตรัง</t>
  </si>
  <si>
    <t>10683</t>
  </si>
  <si>
    <t>ตรัง,รพศ.</t>
  </si>
  <si>
    <t>11407</t>
  </si>
  <si>
    <t>กันตัง,รพช.</t>
  </si>
  <si>
    <t>11408</t>
  </si>
  <si>
    <t>ย่านตาขาว,รพช.</t>
  </si>
  <si>
    <t>11409</t>
  </si>
  <si>
    <t>ปะเหลียน,รพช.</t>
  </si>
  <si>
    <t>11410</t>
  </si>
  <si>
    <t>สิเกา,รพช.</t>
  </si>
  <si>
    <t>11411</t>
  </si>
  <si>
    <t>ห้วยยอด,รพช.</t>
  </si>
  <si>
    <t>11412</t>
  </si>
  <si>
    <t>วังวิเศษ,รพช.</t>
  </si>
  <si>
    <t>11413</t>
  </si>
  <si>
    <t>นาโยง,รพช.</t>
  </si>
  <si>
    <t>14139</t>
  </si>
  <si>
    <t>รัษฎา,รพช.</t>
  </si>
  <si>
    <t>28817</t>
  </si>
  <si>
    <t>หาดสำราญเฉลิมพระเกียรติ 80 พรรษา,รพช.</t>
  </si>
  <si>
    <t>นราธิวาส</t>
  </si>
  <si>
    <t>10750</t>
  </si>
  <si>
    <t>นราธิวาสราชนครินทร์,รพท.</t>
  </si>
  <si>
    <t>10751</t>
  </si>
  <si>
    <t>สุไหงโก-ลก,รพท.</t>
  </si>
  <si>
    <t>11435</t>
  </si>
  <si>
    <t>ตากใบ,รพช.</t>
  </si>
  <si>
    <t>11436</t>
  </si>
  <si>
    <t>บาเจาะ,รพช.</t>
  </si>
  <si>
    <t>11437</t>
  </si>
  <si>
    <t>ระแงะ,รพช.</t>
  </si>
  <si>
    <t>11438</t>
  </si>
  <si>
    <t>รือเสาะ,รพช.</t>
  </si>
  <si>
    <t>11439</t>
  </si>
  <si>
    <t>ศรีสาคร,รพช.</t>
  </si>
  <si>
    <t>11440</t>
  </si>
  <si>
    <t>แว้ง,รพช.</t>
  </si>
  <si>
    <t>11441</t>
  </si>
  <si>
    <t>สุคิริน,รพช.</t>
  </si>
  <si>
    <t>11442</t>
  </si>
  <si>
    <t>สุไหงปาดี,รพช.</t>
  </si>
  <si>
    <t>13818</t>
  </si>
  <si>
    <t>จะแนะ,รพช.</t>
  </si>
  <si>
    <t>15010</t>
  </si>
  <si>
    <t>เจาะไอร้อง,รพช.</t>
  </si>
  <si>
    <t>23771</t>
  </si>
  <si>
    <t>ยี่งอเฉลิมพระเกียรติ 80 พรรษา,รพช.</t>
  </si>
  <si>
    <t>ปัตตานี</t>
  </si>
  <si>
    <t>10748</t>
  </si>
  <si>
    <t>ปัตตานี,รพท.</t>
  </si>
  <si>
    <t>11423</t>
  </si>
  <si>
    <t>โคกโพธิ์,รพช.</t>
  </si>
  <si>
    <t>11424</t>
  </si>
  <si>
    <t>หนองจิก,รพช.</t>
  </si>
  <si>
    <t>11425</t>
  </si>
  <si>
    <t>ปะนาเระ,รพช.</t>
  </si>
  <si>
    <t>11426</t>
  </si>
  <si>
    <t>มายอ,รพช.</t>
  </si>
  <si>
    <t>11427</t>
  </si>
  <si>
    <t>ทุ่งยางแดง,รพช.</t>
  </si>
  <si>
    <t>11428</t>
  </si>
  <si>
    <t>ไม้แก่น,รพช.</t>
  </si>
  <si>
    <t>11429</t>
  </si>
  <si>
    <t>ยะหริ่ง,รพช.</t>
  </si>
  <si>
    <t>11430</t>
  </si>
  <si>
    <t>ยะรัง,รพช.</t>
  </si>
  <si>
    <t>11431</t>
  </si>
  <si>
    <t>แม่ลาน,รพช.</t>
  </si>
  <si>
    <t>11460</t>
  </si>
  <si>
    <t>สมเด็จพระยุพราชสายบุรี,รพช.</t>
  </si>
  <si>
    <t>11464</t>
  </si>
  <si>
    <t>กะพ้อ,รพช.</t>
  </si>
  <si>
    <t>พัทลุง</t>
  </si>
  <si>
    <t>10747</t>
  </si>
  <si>
    <t>พัทลุง,รพท.</t>
  </si>
  <si>
    <t>11414</t>
  </si>
  <si>
    <t>กงหรา,รพช.</t>
  </si>
  <si>
    <t>11415</t>
  </si>
  <si>
    <t>เขาชัยสน,รพช.</t>
  </si>
  <si>
    <t>11416</t>
  </si>
  <si>
    <t>ตะโหมด,รพช.</t>
  </si>
  <si>
    <t>11417</t>
  </si>
  <si>
    <t>ควนขนุน,รพช.</t>
  </si>
  <si>
    <t>11418</t>
  </si>
  <si>
    <t>ปากพะยูน,รพช.</t>
  </si>
  <si>
    <t>11419</t>
  </si>
  <si>
    <t>ศรีบรรพต,รพช.</t>
  </si>
  <si>
    <t>11420</t>
  </si>
  <si>
    <t>ป่าบอน,รพช.</t>
  </si>
  <si>
    <t>11421</t>
  </si>
  <si>
    <t>บางแก้ว,รพช.</t>
  </si>
  <si>
    <t>11422</t>
  </si>
  <si>
    <t>ป่าพะยอม,รพช.</t>
  </si>
  <si>
    <t>24673</t>
  </si>
  <si>
    <t>ศรีนครินทร์(ปัญญานันทภิขุ),รพช.</t>
  </si>
  <si>
    <t>ยะลา</t>
  </si>
  <si>
    <t>10684</t>
  </si>
  <si>
    <t>ยะลา,รพศ.</t>
  </si>
  <si>
    <t>10749</t>
  </si>
  <si>
    <t>เบตง,รพท.</t>
  </si>
  <si>
    <t>11432</t>
  </si>
  <si>
    <t>บันนังสตา,รพช.</t>
  </si>
  <si>
    <t>11433</t>
  </si>
  <si>
    <t>ธารโต,รพช.</t>
  </si>
  <si>
    <t>11434</t>
  </si>
  <si>
    <t>รามัน,รพช.</t>
  </si>
  <si>
    <t>11461</t>
  </si>
  <si>
    <t>สมเด็จพระยุพราชยะหา,รพช.</t>
  </si>
  <si>
    <t>13806</t>
  </si>
  <si>
    <t>กาบัง,รพช.</t>
  </si>
  <si>
    <t>24689</t>
  </si>
  <si>
    <t>กรงปินัง,รพช.</t>
  </si>
  <si>
    <t>สงขลา</t>
  </si>
  <si>
    <t>10682</t>
  </si>
  <si>
    <t>หาดใหญ่,รพศ.</t>
  </si>
  <si>
    <t>10745</t>
  </si>
  <si>
    <t>สงขลา,รพท.</t>
  </si>
  <si>
    <t>11386</t>
  </si>
  <si>
    <t>สทิงพระ,รพช.</t>
  </si>
  <si>
    <t>11387</t>
  </si>
  <si>
    <t>จะนะ,รพช.</t>
  </si>
  <si>
    <t>11388</t>
  </si>
  <si>
    <t>สมเด็จพระบรมราชินีนาถ ณ  อำเภอนาทวี,รพช.</t>
  </si>
  <si>
    <t>11390</t>
  </si>
  <si>
    <t>เทพา,รพช.</t>
  </si>
  <si>
    <t>11391</t>
  </si>
  <si>
    <t>สะบ้าย้อย,รพช.</t>
  </si>
  <si>
    <t>11392</t>
  </si>
  <si>
    <t>ระโนด,รพช.</t>
  </si>
  <si>
    <t>11393</t>
  </si>
  <si>
    <t>กระแสสินธุ์,รพช.</t>
  </si>
  <si>
    <t>11394</t>
  </si>
  <si>
    <t>รัตภูมิ,รพช.</t>
  </si>
  <si>
    <t>11395</t>
  </si>
  <si>
    <t>สะเดา,รพช.</t>
  </si>
  <si>
    <t>11396</t>
  </si>
  <si>
    <t>นาหม่อม,รพช.</t>
  </si>
  <si>
    <t>11397</t>
  </si>
  <si>
    <t>ควนเนียง,รพช.</t>
  </si>
  <si>
    <t>11398</t>
  </si>
  <si>
    <t>ปาดังเบซาร์,รพช.</t>
  </si>
  <si>
    <t>11399</t>
  </si>
  <si>
    <t>บางกล่ำ,รพช.</t>
  </si>
  <si>
    <t>11400</t>
  </si>
  <si>
    <t>สิงหนคร,รพช.</t>
  </si>
  <si>
    <t>11401</t>
  </si>
  <si>
    <t>คลองหอยโข่ง,รพช.</t>
  </si>
  <si>
    <t>สตูล</t>
  </si>
  <si>
    <t>10746</t>
  </si>
  <si>
    <t>สตูล,รพท.</t>
  </si>
  <si>
    <t>11402</t>
  </si>
  <si>
    <t>ควนโดน,รพช.</t>
  </si>
  <si>
    <t>11403</t>
  </si>
  <si>
    <t>ควนกาหลง,รพช.</t>
  </si>
  <si>
    <t>11404</t>
  </si>
  <si>
    <t>ท่าแพ,รพช.</t>
  </si>
  <si>
    <t>11405</t>
  </si>
  <si>
    <t>ละงู,รพช.</t>
  </si>
  <si>
    <t>11406</t>
  </si>
  <si>
    <t>ทุ่งหว้า,รพช.</t>
  </si>
  <si>
    <t>28786</t>
  </si>
  <si>
    <t>มะนัง,รพช.</t>
  </si>
  <si>
    <t>ผลรวมทั้งหมด</t>
  </si>
  <si>
    <t>group</t>
  </si>
  <si>
    <t>Cost</t>
  </si>
  <si>
    <t>บำรุง</t>
  </si>
  <si>
    <t>LC</t>
  </si>
  <si>
    <t>MC</t>
  </si>
  <si>
    <t>เขต</t>
  </si>
  <si>
    <t>จังหวัด</t>
  </si>
  <si>
    <t>หน่วยงาน</t>
  </si>
  <si>
    <t>ประเภท</t>
  </si>
  <si>
    <t>เงินสดและรายการเทียบเท่าเงินสด</t>
  </si>
  <si>
    <t>หนี้สินหมุนเวียน</t>
  </si>
  <si>
    <t>เงินบำรุงคงเหลือ</t>
  </si>
  <si>
    <t>ภาระหนี้สิน</t>
  </si>
  <si>
    <t>คชจ.ที่จ่ายจากเงินบำรุง(LC,MC)</t>
  </si>
  <si>
    <t>รหัส</t>
  </si>
  <si>
    <t>คชจ 3 ด ??</t>
  </si>
  <si>
    <t>เงินทุนสำรองส่วนเกิน</t>
  </si>
  <si>
    <t>[ 1 ]</t>
  </si>
  <si>
    <t>[ 2 ]</t>
  </si>
  <si>
    <t>[ 3 ]</t>
  </si>
  <si>
    <t>[ 5 ] = [ 2 ] - [ 4 ]</t>
  </si>
  <si>
    <t>ณ 31 สค.65</t>
  </si>
  <si>
    <t xml:space="preserve">วงเงินลงทุนเพิ่ม           </t>
  </si>
  <si>
    <t xml:space="preserve"> % ของเงินทุนสำรองส่วนเกิน </t>
  </si>
  <si>
    <t>1.51-2.00</t>
  </si>
  <si>
    <t>2.01-2.50</t>
  </si>
  <si>
    <t>2.51-3.00</t>
  </si>
  <si>
    <t>มากกว่า 3.00</t>
  </si>
  <si>
    <t>Grade</t>
  </si>
  <si>
    <t>CR</t>
  </si>
  <si>
    <t>QR</t>
  </si>
  <si>
    <t>Cash</t>
  </si>
  <si>
    <t>NWC</t>
  </si>
  <si>
    <t>NI</t>
  </si>
  <si>
    <t>RiskScroing</t>
  </si>
  <si>
    <t>EBITDA</t>
  </si>
  <si>
    <t>[1]</t>
  </si>
  <si>
    <t>[2]</t>
  </si>
  <si>
    <t>[3]=[1]-[2]</t>
  </si>
  <si>
    <t>[4]</t>
  </si>
  <si>
    <t>[5] = [3]*[4]</t>
  </si>
  <si>
    <t>Fixed cost เงินบำรุง 3 เดือน</t>
  </si>
  <si>
    <t>เงินบำรุงส่วนเกิน</t>
  </si>
  <si>
    <t>% วงเงินลงทุน - Cash Ratio</t>
  </si>
  <si>
    <t>คำนวณเงินลงทุนได้</t>
  </si>
  <si>
    <t>Cost 3 M</t>
  </si>
  <si>
    <t>สรุป</t>
  </si>
  <si>
    <t>ด. กย.65</t>
  </si>
  <si>
    <t>ด กย.65</t>
  </si>
  <si>
    <t xml:space="preserve"> </t>
  </si>
  <si>
    <t>ลำดับ</t>
  </si>
  <si>
    <t>CodeL1</t>
  </si>
  <si>
    <t>Account1</t>
  </si>
  <si>
    <t>วานรนิวาส,รพท.</t>
  </si>
  <si>
    <t>สมเด็จพระยุพราชท่าบ่อ,รพท.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</si>
  <si>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</si>
  <si>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</si>
  <si>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</si>
  <si>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</si>
  <si>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</si>
  <si>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ค่าจ้างพนักงานกระทรวงสาธารณสุข (บริการ)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</si>
  <si>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</si>
  <si>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</si>
  <si>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</si>
  <si>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</si>
  <si>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</si>
  <si>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ค่าจ้างเหมาบุคลากร (สนับสนุน)</t>
  </si>
  <si>
    <t>5101010199.103</t>
  </si>
  <si>
    <t xml:space="preserve">ค่าตอบแทนในการปฏิบัติงานเวรหรือผลัดบ่ายและหรือผลัดดึกของพยาบาล </t>
  </si>
  <si>
    <t>5101020101.102</t>
  </si>
  <si>
    <t>เงินช่วยพิเศษกรณีเสียชีวิต (เงินนอกงบประมาณ)</t>
  </si>
  <si>
    <t>5101020106.102</t>
  </si>
  <si>
    <t>เงินสมทบกองทุนประกันสังคมส่วนของนายจ้าง (เงินนอกงบประมาณ)</t>
  </si>
  <si>
    <t>5101020112.101</t>
  </si>
  <si>
    <t>เงินสมทบกองทุนสำรองเลี้ยงชีพพนักงานและเจ้าหน้าที่รัฐ (เงินนอกงบประมาณ)</t>
  </si>
  <si>
    <t>5101020114.114</t>
  </si>
  <si>
    <t>ค่าตอบแทนเงินเพิ่มพิเศษสำหรับผู้ปฏิบัติงานด้านการสาธารณสุข     (พ.ต.ส.-เงินนอกงบประมาณ)</t>
  </si>
  <si>
    <t>5101020115.101</t>
  </si>
  <si>
    <t>ค่าตอบแทนพิเศษชายแดนภาคใต้ (บริการ)</t>
  </si>
  <si>
    <t>5101020116.102</t>
  </si>
  <si>
    <t>เงินสมทบกองทุนทดแทน-เงินนอกงบประมาณ</t>
  </si>
  <si>
    <t>5101020199.104</t>
  </si>
  <si>
    <t>เงินเพิ่มพิเศษสำหรับบุคลากรสาธารณสุขผู้ปฏิบัติงานในสถานการณ์ระบาดของโรคติดเชื้อไวรัสโคโรนา2019</t>
  </si>
  <si>
    <t>5102010199.102</t>
  </si>
  <si>
    <t>ค่าใช้จ่ายด้านการฝึกอบรม - ในประเทศ (เงินนอกงบประมาณ)</t>
  </si>
  <si>
    <t>5102030199.102</t>
  </si>
  <si>
    <t>ค่าใช้จ่ายด้านการฝึกอบรม -บุคคล ภายนอก (เงินนอกงบประมาณ)</t>
  </si>
  <si>
    <t>5103010102.102</t>
  </si>
  <si>
    <t>ค่าเบี้ยเลี้ยง-ในประเทศ (เงินนอกงบประมาณ)</t>
  </si>
  <si>
    <t>5103010103.102</t>
  </si>
  <si>
    <t>ค่าที่พัก-ในประเทศ (เงินนอกงบประมาณ)</t>
  </si>
  <si>
    <t>5103010199.102</t>
  </si>
  <si>
    <t>ค่าใช้จ่ายเดินทางอื่น -ในประเทศ (เงินนอกงบประมาณ)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</si>
  <si>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</si>
  <si>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</si>
  <si>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</si>
  <si>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</si>
  <si>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</si>
  <si>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</si>
  <si>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</si>
  <si>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</si>
  <si>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</si>
  <si>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</si>
  <si>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</si>
  <si>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</si>
  <si>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</si>
  <si>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</si>
  <si>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</si>
  <si>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</si>
  <si>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</si>
  <si>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</si>
  <si>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</si>
  <si>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</si>
  <si>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</si>
  <si>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ค่าจ้างเหมาบำรุงรักษาครุภัณฑ์วิทยาศาสตร์และการแพทย์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</si>
  <si>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</si>
  <si>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</si>
  <si>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</si>
  <si>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</si>
  <si>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5104010110.101</t>
  </si>
  <si>
    <t>ค่าเชื้อเพลิง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</si>
  <si>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</si>
  <si>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</si>
  <si>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</si>
  <si>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</si>
  <si>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</si>
  <si>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</si>
  <si>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</si>
  <si>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</si>
  <si>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</si>
  <si>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</si>
  <si>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</si>
  <si>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</si>
  <si>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</si>
  <si>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ค่าจ้างเหมาบริการทางการแพทย์</t>
  </si>
  <si>
    <t>5104010112.113</t>
  </si>
  <si>
    <t>ค่าจ้างเหมาบริการอื่น(สนับสนุน)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</si>
  <si>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</si>
  <si>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</si>
  <si>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</si>
  <si>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</si>
  <si>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</si>
  <si>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</si>
  <si>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</si>
  <si>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</si>
  <si>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5104020101.101</t>
  </si>
  <si>
    <t>ค่าไฟฟ้า</t>
  </si>
  <si>
    <t>5104020103.101</t>
  </si>
  <si>
    <t>ค่าน้ำประปาและน้ำบาดาล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</si>
  <si>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</si>
  <si>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</si>
  <si>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</si>
  <si>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</si>
  <si>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</si>
  <si>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</si>
  <si>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5104030202.101</t>
  </si>
  <si>
    <t>ค่าจ้างที่ปรึกษา</t>
  </si>
  <si>
    <t>5104030203.101</t>
  </si>
  <si>
    <t>ค่าเบี้ยประกันภัย</t>
  </si>
  <si>
    <t>5104030206.101</t>
  </si>
  <si>
    <t>ค่าครุภัณฑ์มูลค่าต่ำกว่าเกณฑ์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</si>
  <si>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</si>
  <si>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</si>
  <si>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</si>
  <si>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</si>
  <si>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5104030210.101</t>
  </si>
  <si>
    <t xml:space="preserve">ค่าเช่าอสังหาริมทรัพย์ </t>
  </si>
  <si>
    <t>5104030212.101</t>
  </si>
  <si>
    <t xml:space="preserve">ค่าเช่าเบ็ดเตล็ด </t>
  </si>
  <si>
    <t>5104030217.101</t>
  </si>
  <si>
    <t>เงินชดเชยค่างานสิ่งก่อสร้าง</t>
  </si>
  <si>
    <t>5104030218.101</t>
  </si>
  <si>
    <t>ค่าใช้จ่ายผลักส่งเป็นรายได้แผ่นดิน</t>
  </si>
  <si>
    <t>5104030219.101</t>
  </si>
  <si>
    <t>ค่าประชาสัมพันธ์</t>
  </si>
  <si>
    <t>5104030299.102</t>
  </si>
  <si>
    <t>ค่าใช้จ่ายตามโครงการ (UC) (PP)</t>
  </si>
  <si>
    <t>5104030299.103</t>
  </si>
  <si>
    <t>ค่าใช้จ่ายตามโครงการ (เงินงบประมาณ)</t>
  </si>
  <si>
    <t>5104030299.104</t>
  </si>
  <si>
    <t>ค่าใช้สอยอื่นๆ</t>
  </si>
  <si>
    <t>5104030299.105</t>
  </si>
  <si>
    <t>ค่าใช้จ่ายตามโครงการ (เงินนอกงบประมาณ)</t>
  </si>
  <si>
    <t>5104030299.202</t>
  </si>
  <si>
    <t>ค่ารักษาตามจ่าย UC ในสังกัด สป. สธ.</t>
  </si>
  <si>
    <t>5104030299.203</t>
  </si>
  <si>
    <t>ค่ารักษาตามจ่าย UC นอกสังกัด สป. สธ.</t>
  </si>
  <si>
    <t>5104030299.501</t>
  </si>
  <si>
    <t>ค่ารักษาตามจ่ายคนต่างด้าวและแรงงานต่างด้าว</t>
  </si>
  <si>
    <t>5104030299.502</t>
  </si>
  <si>
    <t>ค่าใช้จ่ายตามโครงการ (P&amp;P) แรงงานต่างด้าว</t>
  </si>
  <si>
    <t>5104030299.701</t>
  </si>
  <si>
    <t>ค่าใช้จ่ายตามโครงการ (P&amp;P) 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</si>
  <si>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</si>
  <si>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</si>
  <si>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5104040102.101</t>
  </si>
  <si>
    <t>ค่าตอบแทนเงินเพิ่มพิเศษแพทย์ไม่ทำเวชปฏิบัติฯลฯ (บริการ)</t>
  </si>
  <si>
    <t>5104040102.102</t>
  </si>
  <si>
    <t>ค่าตอบแทนเงินเพิ่มพิเศษทันตแพทย์ไม่ทำเวชปฏิบัติฯลฯ(บริการ)</t>
  </si>
  <si>
    <t>5104040102.103</t>
  </si>
  <si>
    <t>ค่าตอบแทนเงินเพิ่มเภสัชกรไม่ทำเวชปฏิบัติฯลฯ (บริการ)</t>
  </si>
  <si>
    <t>5104040102.104</t>
  </si>
  <si>
    <t>ค่าตอบแทนในการปฏิบัติงานของเจ้าหน้าที่ (บริการ)</t>
  </si>
  <si>
    <t>5104040102.105</t>
  </si>
  <si>
    <t>ค่าตอบแทนในการปฏิบัติงานของเจ้าหน้าที่ (สนับสนุน)</t>
  </si>
  <si>
    <t>5104040102.106</t>
  </si>
  <si>
    <t>ค่าตอบแทนการปฏิบัติงานในคลินิกพิเศษนอกเวลา</t>
  </si>
  <si>
    <t>5104040102.108</t>
  </si>
  <si>
    <t>ค่าตอบแทนการปฏิบัติงานชันสูตรพลิกศพ (เงินนอกงบประมาณ)</t>
  </si>
  <si>
    <t>5104040102.109</t>
  </si>
  <si>
    <t>ค่าตอบแทนปฏิบัติงานแพทย์สาขาส่งเสริมพิเศษ</t>
  </si>
  <si>
    <t>5104040102.110</t>
  </si>
  <si>
    <t>ค่าตอบแทนปฏิบัติงานส่งเสริมสุขภาพและเวชปฏิบัติครอบครัว</t>
  </si>
  <si>
    <t>5104040102.113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</si>
  <si>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</si>
  <si>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5104040102.114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</si>
  <si>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</si>
  <si>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5104040102.117</t>
  </si>
  <si>
    <t>ค่าตอบแทนตามผลการปฏิบัติงาน (บริการ) - เงินนอกงบประมาณ</t>
  </si>
  <si>
    <t>5104040102.118</t>
  </si>
  <si>
    <t>ค่าตอบแทนตามผลการปฏิบัติงาน (สนับสนุน)  - เงินนอกงบประมาณ</t>
  </si>
  <si>
    <t>5104040102.120</t>
  </si>
  <si>
    <t>ค่าตอบแทนการปฏิบัติงานอื่น-เงินนอกงบประมาณ</t>
  </si>
  <si>
    <t>LC  จ่ายจากเงินบำรุง</t>
  </si>
  <si>
    <t>MC จ่ายจากเงินบำรุง</t>
  </si>
  <si>
    <t>รวม LC/MC จ่ายจากเงินบำรุง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</si>
  <si>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</si>
  <si>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</si>
  <si>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</si>
  <si>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</si>
  <si>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</si>
  <si>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          ระดับกลาง(สนับสนุน)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</si>
  <si>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</si>
  <si>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</si>
  <si>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</si>
  <si>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</si>
  <si>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</si>
  <si>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</si>
  <si>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</si>
  <si>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</si>
  <si>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</si>
  <si>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</si>
  <si>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</si>
  <si>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</si>
  <si>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</si>
  <si>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</si>
  <si>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</si>
  <si>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</si>
  <si>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</si>
  <si>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</si>
  <si>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5101010115.101</t>
  </si>
  <si>
    <t>เงินค่าตอบแทนพนักงานราชการ (บริการ)</t>
  </si>
  <si>
    <t>5101010115.102</t>
  </si>
  <si>
    <t>เงินค่าตอบแทนพนักงานราชการ (สนับสนุน)</t>
  </si>
  <si>
    <t>5101010116.101</t>
  </si>
  <si>
    <t>เงินค่าครองชีพสำหรับข้าราชการ (บริการ)</t>
  </si>
  <si>
    <t>5101010116.102</t>
  </si>
  <si>
    <t>เงินค่าครองชีพสำหรับข้าราชการ(สนับสนุน)</t>
  </si>
  <si>
    <t>5101010116.103</t>
  </si>
  <si>
    <t>เงินค่าครองชีพสำหรับลูกจ้างประจำ(บริการ)</t>
  </si>
  <si>
    <t>5101010116.104</t>
  </si>
  <si>
    <t>เงินค่าครองชีพสำหรับลูกจ้างประจำ(สนับสนุน)</t>
  </si>
  <si>
    <t>5101010116.105</t>
  </si>
  <si>
    <t>เงินค่าครองชีพสำหรับพนักงานราชการ(บริการ)</t>
  </si>
  <si>
    <t>5101010116.106</t>
  </si>
  <si>
    <t>เงินค่าครองชีพสำหรับพนักงานราชการ(สนับสนุน)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</si>
  <si>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</si>
  <si>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</si>
  <si>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</si>
  <si>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</si>
  <si>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5101020101.101</t>
  </si>
  <si>
    <t>เงินช่วยพิเศษกรณีเสียชีวิต (เงินงบประมาณ)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</si>
  <si>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</si>
  <si>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</si>
  <si>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</si>
  <si>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</si>
  <si>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</si>
  <si>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</si>
  <si>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</si>
  <si>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</si>
  <si>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5101020106.101</t>
  </si>
  <si>
    <t>เงินสมทบกองทุนประกันสังคมส่วนของนายจ้าง (เงินงบประมาณ)</t>
  </si>
  <si>
    <t>5101020108.101</t>
  </si>
  <si>
    <t>ค่าเช่าบ้าน</t>
  </si>
  <si>
    <t>5101020114.107</t>
  </si>
  <si>
    <t>ค่าตอบแทนเงินเพิ่มพิเศษสำหรับผู้ปฏิบัติงานด้านการสาธารณสุข(พ.ต.ส.-เงินงบประมาณ)</t>
  </si>
  <si>
    <t>5101020114.126</t>
  </si>
  <si>
    <t>เงินเพิ่มสำหรับตำแหน่งที่มีเหตุพิเศษ  (บริการ)</t>
  </si>
  <si>
    <t>5101020114.127</t>
  </si>
  <si>
    <t>เงินเพิ่มสำหรับตำแหน่งที่มีเหตุพิเศษ  (สนับสนุน)</t>
  </si>
  <si>
    <t>5101020116.101</t>
  </si>
  <si>
    <t>เงินสมทบกองทุนทดแทน - เงินงบประมาณ</t>
  </si>
  <si>
    <t>5101030101.101</t>
  </si>
  <si>
    <t>เงินช่วยการศึกษาบุตร</t>
  </si>
  <si>
    <t>5101030205.101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</si>
  <si>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</si>
  <si>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5101030206.101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</si>
  <si>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</si>
  <si>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5101030207.101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</si>
  <si>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 /บำนาญ</t>
  </si>
  <si>
    <t>5101030208.101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</si>
  <si>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 /บำนาญ</t>
  </si>
  <si>
    <t>5101030211.101</t>
  </si>
  <si>
    <t>เงินช่วยเหลือค่ารักษาพยาบาลตามกฎหมายสงเคราะห์ข้าราชการ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</si>
  <si>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</si>
  <si>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</si>
  <si>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</si>
  <si>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</si>
  <si>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</si>
  <si>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</si>
  <si>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</si>
  <si>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</si>
  <si>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เงินช่วยค่ารักษาพยาบาลประเภท    ผู้ป่วยนอก รพ.รัฐ สำหรับผู้รับเบี้ยหวัด /บำนาญตามกฎหมาย</t>
  </si>
  <si>
    <t>5101040205.101</t>
  </si>
  <si>
    <t>เงินช่วยค่ารักษาพยาบาลประเภท    ผู้ป่วยใน รพ.รัฐ สำหรับผู้รับเบี้ยหวัด /บำนาญตามกฎหมาย</t>
  </si>
  <si>
    <t>5101040206.101</t>
  </si>
  <si>
    <t>เงินช่วยค่ารักษา พยาบาลประเภทผู้ป่วยนอก รพ.เอกชน  สำหรับผู้รับเบี้ยหวัด/บำนาญตามกฎหมาย</t>
  </si>
  <si>
    <t>5101040207.101</t>
  </si>
  <si>
    <t>เงินช่วยค่ารักษาพยาบาลประเภท    ผู้ป่วยใน รพ.เอกชน สำหรับผู้รับ      เบี้ยหวัด/บำนาญตามกฎหมาย</t>
  </si>
  <si>
    <t>5102010106.101</t>
  </si>
  <si>
    <t>ค่าใช้จ่ายทุนการศึกษา-ในประเทศ</t>
  </si>
  <si>
    <t>5102010199.101</t>
  </si>
  <si>
    <t>ค่าใช้จ่ายด้านการฝึกอบรม-ในประเทศ (เงินงบประมาณ)</t>
  </si>
  <si>
    <t>5102030199.101</t>
  </si>
  <si>
    <t>ค่าใช้จ่ายด้านการฝึกอบรม -บุคคล ภายนอก (เงินงบประมาณ)</t>
  </si>
  <si>
    <t>5103010102.101</t>
  </si>
  <si>
    <t>ค่าเบี้ยเลี้ยง-ในประเทศ (เงินงบประมาณ)</t>
  </si>
  <si>
    <t>5103010103.101</t>
  </si>
  <si>
    <t>ค่าที่พัก-ในประเทศ (เงินงบประมาณ)</t>
  </si>
  <si>
    <t>5103010199.101</t>
  </si>
  <si>
    <t>ค่าใช้จ่ายเดินทางอื่น -ในประเทศ (เงินงบประมาณ)</t>
  </si>
  <si>
    <t>5104010104.101</t>
  </si>
  <si>
    <t>วัสดุสำนักงานใช้ไป</t>
  </si>
  <si>
    <t>5104010104.102</t>
  </si>
  <si>
    <t>วัสดุยานพาหนะและขนส่งใช้ไป</t>
  </si>
  <si>
    <t>5104010104.103</t>
  </si>
  <si>
    <t>วัสดุไฟฟ้าและวิทยุใช้ไป</t>
  </si>
  <si>
    <t>5104010104.104</t>
  </si>
  <si>
    <t>วัสดุโฆษณาและเผยแพร่ใช้ไป</t>
  </si>
  <si>
    <t>5104010104.105</t>
  </si>
  <si>
    <t>วัสดุคอมพิวเตอร์ใช้ไป</t>
  </si>
  <si>
    <t>5104010104.106</t>
  </si>
  <si>
    <t>วัสดุงานบ้านงานครัวใช้ไป</t>
  </si>
  <si>
    <t>5104010104.107</t>
  </si>
  <si>
    <t>วัสดุก่อสร้างใช้ไป</t>
  </si>
  <si>
    <t>5104010104.108</t>
  </si>
  <si>
    <t>วัสดุอื่นใช้ไป</t>
  </si>
  <si>
    <t>5104010104.109</t>
  </si>
  <si>
    <t>สินค้าใช้ไป</t>
  </si>
  <si>
    <t>5104030205.101</t>
  </si>
  <si>
    <t>ยาใช้ไป</t>
  </si>
  <si>
    <t>5104030205.102</t>
  </si>
  <si>
    <t>วัสดุเภสัชกรรมใช้ไป</t>
  </si>
  <si>
    <t>5104030205.103</t>
  </si>
  <si>
    <t>วัสดุทางการแพทย์ทั่วไปใช้ไป</t>
  </si>
  <si>
    <t>5104030205.104</t>
  </si>
  <si>
    <t>วัสดุวิทยาศาสตร์และการแพทย์ใช้ไป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</si>
  <si>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</si>
  <si>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</si>
  <si>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</si>
  <si>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</si>
  <si>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5104030205.117</t>
  </si>
  <si>
    <t>วัสดุทันตกรรมใช้ไป</t>
  </si>
  <si>
    <t>5104030205.118</t>
  </si>
  <si>
    <t>วัสดุเอกซเรย์ใช้ไป</t>
  </si>
  <si>
    <t>5104030220.101</t>
  </si>
  <si>
    <t>ค่าชดใช้ค่าเสียหาย</t>
  </si>
  <si>
    <t>5104030299.204</t>
  </si>
  <si>
    <t>ค่าจ้าง/ค่าเช่า/ค่าซ่อมบำรุง สิ่งก่อสร้างและครุภัณฑ์ (งบลงทุน UC)</t>
  </si>
  <si>
    <t>5104040102.107</t>
  </si>
  <si>
    <t>ค่าตอบแทนการปฏิบัติงานชันสูตรพลิกศพ (เงินงบประมาณ)</t>
  </si>
  <si>
    <t>5104040102.111</t>
  </si>
  <si>
    <t>ค่าตอบแทนการปฏิบัติงานในลักษณะค่าเบี้ยเลี้ยงเหมาจ่าย (บริการ) - เงินงบประมาณ</t>
  </si>
  <si>
    <t>5104040102.112</t>
  </si>
  <si>
    <t>ค่าตอบแทนการปฏิบัติงานในลักษณะค่าเบี้ยเลี้ยงเหมาจ่าย (สนับสนุน) - เงินงบประมาณ</t>
  </si>
  <si>
    <t>5104040102.115</t>
  </si>
  <si>
    <t>ค่าตอบแทนตามผลการปฏิบัติงาน (บริการ) - เงินงบประมาณ</t>
  </si>
  <si>
    <t>5104040102.116</t>
  </si>
  <si>
    <t>ค่าตอบแทนตามผลการปฏิบัติงาน (สนับสนุน) - เงินงบประมาณ</t>
  </si>
  <si>
    <t>5104040102.119</t>
  </si>
  <si>
    <t>ค่าตอบแทนการปฏิบัติงานอื่น -เงินงบประมาณ</t>
  </si>
  <si>
    <t>5105010101.101</t>
  </si>
  <si>
    <t>ค่าเสื่อมราคา -อาคารเพื่อการพักอาศัย</t>
  </si>
  <si>
    <t>5105010103.101</t>
  </si>
  <si>
    <t>ค่าเสื่อมราคา - อาคารสำนักงาน</t>
  </si>
  <si>
    <t>5105010105.101</t>
  </si>
  <si>
    <t>ค่าเสื่อมราคา - อาคารเพื่อประโยชน์อื่น</t>
  </si>
  <si>
    <t>5105010107.101</t>
  </si>
  <si>
    <t>ค่าเสื่อมราคา - สิ่งปลูกสร้าง</t>
  </si>
  <si>
    <t>5105010107.102</t>
  </si>
  <si>
    <t>ค่าเสื่อมราคา -ระบบประปา</t>
  </si>
  <si>
    <t>5105010107.103</t>
  </si>
  <si>
    <t>ค่าเสื่อมราคา - ระบบบำบัดน้ำเสีย</t>
  </si>
  <si>
    <t>5105010107.104</t>
  </si>
  <si>
    <t>ค่าเสื่อมราคา - ระบบไฟฟ้า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</si>
  <si>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</si>
  <si>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</si>
  <si>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</si>
  <si>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</si>
  <si>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</si>
  <si>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</si>
  <si>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</si>
  <si>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</si>
  <si>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</si>
  <si>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</si>
  <si>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</si>
  <si>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</si>
  <si>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</si>
  <si>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</si>
  <si>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5105010119.101</t>
  </si>
  <si>
    <t>ค่าเสื่อมราคา-ครุภัณฑ์โรงงาน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</si>
  <si>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</si>
  <si>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</si>
  <si>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</si>
  <si>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</si>
  <si>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</si>
  <si>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</si>
  <si>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5105010129.101</t>
  </si>
  <si>
    <t>ค่าเสื่อมราคา - ครุภัณฑ์การศึกษา</t>
  </si>
  <si>
    <t>5105010131.101</t>
  </si>
  <si>
    <t>ค่าเสื่อมราคา-ครุภัณฑ์งานบ้านงานครัว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</si>
  <si>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</si>
  <si>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</si>
  <si>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</si>
  <si>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</si>
  <si>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</si>
  <si>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</si>
  <si>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</si>
  <si>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</si>
  <si>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</si>
  <si>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</si>
  <si>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</si>
  <si>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</si>
  <si>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</si>
  <si>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ค่าเสื่อมราคา-ส่วนปรับปรุงอาคาร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</si>
  <si>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</si>
  <si>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</si>
  <si>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</si>
  <si>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</si>
  <si>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</si>
  <si>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</si>
  <si>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</si>
  <si>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</si>
  <si>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</si>
  <si>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</si>
  <si>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</si>
  <si>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</si>
  <si>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</si>
  <si>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</si>
  <si>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</si>
  <si>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</si>
  <si>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</si>
  <si>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</si>
  <si>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</si>
  <si>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</si>
  <si>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</si>
  <si>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</si>
  <si>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</si>
  <si>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</si>
  <si>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</si>
  <si>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</si>
  <si>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</si>
  <si>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</si>
  <si>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</si>
  <si>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</si>
  <si>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</si>
  <si>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</si>
  <si>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</si>
  <si>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</si>
  <si>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</si>
  <si>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</si>
  <si>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</si>
  <si>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</si>
  <si>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</si>
  <si>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</si>
  <si>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</si>
  <si>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</si>
  <si>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</si>
  <si>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</si>
  <si>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</si>
  <si>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</si>
  <si>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5107010113.101</t>
  </si>
  <si>
    <t>บัญชีค่าใช้จ่ายช่วยเหลือตามมาตรการของรัฐ (งบกลาง โควิด)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</si>
  <si>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</si>
  <si>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</si>
  <si>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</si>
  <si>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</si>
  <si>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5107030101.101</t>
  </si>
  <si>
    <t>บัญชีพักเบิกเงินอุดหนุน</t>
  </si>
  <si>
    <t>5108010101.102</t>
  </si>
  <si>
    <t>หนี้สูญ-ลูกหนี้ค่าสิ่งส่งตรวจ-หน่วยงานภาครัฐ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</si>
  <si>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</si>
  <si>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</si>
  <si>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</si>
  <si>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</si>
  <si>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</si>
  <si>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หนี้สูญ-ลูกหนี้ค่ารักษา-ชำระเงิน OP</t>
  </si>
  <si>
    <t>5108010101.115</t>
  </si>
  <si>
    <t>หนี้สูญ-ลูกหนี้ค่ารักษา-ชำระเงิน IP</t>
  </si>
  <si>
    <t>5108010101.203</t>
  </si>
  <si>
    <t>หนี้สูญ-ลูกหนี้ค่ารักษา UC -OP นอก CUP (ในจังหวัด)</t>
  </si>
  <si>
    <t>5108010101.205</t>
  </si>
  <si>
    <t>หนี้สูญ-ลูกหนี้ค่ารักษา UC -OP นอก CUP (ต่างจังหวัด)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</si>
  <si>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</si>
  <si>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</si>
  <si>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</si>
  <si>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</si>
  <si>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5108010107.105</t>
  </si>
  <si>
    <t>หนี้สงสัยจะสูญ-ลูกหนี้ค่าสินค้า-หน่วยงานภาครัฐ</t>
  </si>
  <si>
    <t>5108010107.114</t>
  </si>
  <si>
    <t>หนี้สงสัยจะสูญ-ลูกหนี้ค่ารักษา-ชำระเงิน OP</t>
  </si>
  <si>
    <t>5108010107.115</t>
  </si>
  <si>
    <t>หนี้สงสัยจะสูญ-ลูกหนี้ค่ารักษา-ชำระเงิน IP</t>
  </si>
  <si>
    <t>5108010107.203</t>
  </si>
  <si>
    <t>หนี้สงสัยจะสูญ-ลูกหนี้ค่ารักษา UC-OP นอก CUP (ในจังหวัด)</t>
  </si>
  <si>
    <t>5108010107.205</t>
  </si>
  <si>
    <t>หนี้สงสัยจะสูญ-ลูกหนี้ค่ารักษา UC-OP นอก CUP (ต่างจังหวัด)</t>
  </si>
  <si>
    <t>5112010103.101</t>
  </si>
  <si>
    <t>ค่าสวัสดิการสังคม-อื่น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</si>
  <si>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</si>
  <si>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</si>
  <si>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</si>
  <si>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</si>
  <si>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</si>
  <si>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</si>
  <si>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</si>
  <si>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</si>
  <si>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</si>
  <si>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</si>
  <si>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</si>
  <si>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</si>
  <si>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</si>
  <si>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</si>
  <si>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</si>
  <si>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</si>
  <si>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</si>
  <si>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</si>
  <si>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</si>
  <si>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</si>
  <si>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</si>
  <si>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</si>
  <si>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</si>
  <si>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</si>
  <si>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</si>
  <si>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</si>
  <si>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</si>
  <si>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</si>
  <si>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</si>
  <si>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</si>
  <si>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</si>
  <si>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</si>
  <si>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</si>
  <si>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</si>
  <si>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</si>
  <si>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</si>
  <si>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</si>
  <si>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</si>
  <si>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</si>
  <si>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</si>
  <si>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</si>
  <si>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</si>
  <si>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</si>
  <si>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</si>
  <si>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</si>
  <si>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-  หน่วยงานโอนเงินนอกงบประมาณให้กรมบัญชีกลาง</t>
  </si>
  <si>
    <t>5210010103.101</t>
  </si>
  <si>
    <t>ค่าใช้จ่ายระหว่างหน่วยงาน - หน่วยงานโอนเงินรายได้แผ่นดินให้กรมบัญชีกลาง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</si>
  <si>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</si>
  <si>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</si>
  <si>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</si>
  <si>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ค่าใช้จ่ายระหว่างหน่วยงาน - รายได้แผ่นดินรอนำส่งคลัง</t>
  </si>
  <si>
    <t>5210010118.101</t>
  </si>
  <si>
    <t>ค่าใช้จ่ายระหว่างกัน-ภายในกรมเดียวกัน</t>
  </si>
  <si>
    <t>5210010121.101</t>
  </si>
  <si>
    <t>ค่าใช้จ่ายระหว่างกัน-ภายในกรมเดียวกัน (Manual)</t>
  </si>
  <si>
    <t>5211010101.101</t>
  </si>
  <si>
    <t>โอนสินทรัพย์ให้หน่วยงานของรัฐ</t>
  </si>
  <si>
    <t>5211010102.101</t>
  </si>
  <si>
    <t>5212010199.101</t>
  </si>
  <si>
    <t>ค่าใช้จ่ายโครงการผลิตแพทย์</t>
  </si>
  <si>
    <t>5212010199.102</t>
  </si>
  <si>
    <t>ค่าใช้จ่ายโครงการผลิตบุคลากรทาง   การแพทย์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</si>
  <si>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</si>
  <si>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</si>
  <si>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</si>
  <si>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</si>
  <si>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</si>
  <si>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ค่าใช้จ่ายอื่น-สินค้าโอนไป สสจ./รพศ./รพท./รพช./รพ.สต.</t>
  </si>
  <si>
    <t>5212010199.107</t>
  </si>
  <si>
    <t>ค่าใช้จ่ายอื่น-วัสดุโอนไป สสจ./ รพศ./รพท./รพช./รพ.สต.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</si>
  <si>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</si>
  <si>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</si>
  <si>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</si>
  <si>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</si>
  <si>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</si>
  <si>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ค่าใช้จ่ายอื่น-เงินงบประมาณงบดำเนินงานโอนไป สสจ./รพศ./รพท./รพช./รพ.สต.</t>
  </si>
  <si>
    <t>5212010199.111</t>
  </si>
  <si>
    <t>ค่าใช้จ่ายอื่น-เงินงบประมาณงบอุดหนุนโอนไป สสจ./รพศ./รพท./รพช./รพ.สต.</t>
  </si>
  <si>
    <t>5212010199.112</t>
  </si>
  <si>
    <t>ค่าใช้จ่ายอื่น-เงินงบประมาณงบรายจ่ายอื่นโอนไป  สสจ./รพศ./รพท./รพช./รพ.สต.</t>
  </si>
  <si>
    <t>5212010199.113</t>
  </si>
  <si>
    <t>ค่าใช้จ่ายอื่น-เงินงบประมาณงบกลางโอนไป สสจ./รพศ. /รพท./รพช./ รพ.สต.</t>
  </si>
  <si>
    <t>5212010199.114</t>
  </si>
  <si>
    <t>ค่าใช้จ่ายอื่น-เงินนอกงบประมาณโอนไป สสจ./รพศ./รพท./รพช./รพ.สต.</t>
  </si>
  <si>
    <t>5401010101.101</t>
  </si>
  <si>
    <t>ค่าใช้จ่ายรายการพิเศษนอกเหนือการดำเนินงานปกติ</t>
  </si>
  <si>
    <t>Risk  กันยายน  2565</t>
  </si>
  <si>
    <t>[ 4 ] = [ 3 ] / 12 *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</si>
</sst>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[Red]\-#,##0.00\ "/>
    <numFmt numFmtId="165" formatCode="#,##0.0000_ ;[Red]\-#,##0.0000\ "/>
    <numFmt numFmtId="166" formatCode="#,##0.0000"/>
    <numFmt numFmtId="167" formatCode="#,##0_ ;[Red]\-#,##0\ 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000000"/>
      <name val="TH SarabunPSK"/>
      <family val="2"/>
    </font>
    <font>
      <b/>
      <sz val="18"/>
      <color theme="1"/>
      <name val="TH SarabunPSK"/>
      <family val="2"/>
    </font>
    <font>
      <b/>
      <u/>
      <sz val="18"/>
      <color rgb="FFFF0000"/>
      <name val="TH SarabunPSK"/>
      <family val="2"/>
    </font>
    <font>
      <b/>
      <sz val="20"/>
      <color rgb="FF00B05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C0C0C0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3" fillId="0" borderId="0" xfId="2" applyFont="1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Continuous" vertical="center" wrapText="1"/>
    </xf>
    <xf numFmtId="0" fontId="5" fillId="3" borderId="3" xfId="0" applyFont="1" applyFill="1" applyBorder="1" applyAlignment="1">
      <alignment horizontal="center" readingOrder="1"/>
    </xf>
    <xf numFmtId="0" fontId="5" fillId="4" borderId="1" xfId="0" applyFont="1" applyFill="1" applyBorder="1" applyAlignment="1">
      <alignment horizontal="center" readingOrder="1"/>
    </xf>
    <xf numFmtId="0" fontId="5" fillId="3" borderId="2" xfId="0" applyFont="1" applyFill="1" applyBorder="1" applyAlignment="1">
      <alignment horizontal="center" readingOrder="1"/>
    </xf>
    <xf numFmtId="9" fontId="5" fillId="4" borderId="1" xfId="0" applyNumberFormat="1" applyFont="1" applyFill="1" applyBorder="1" applyAlignment="1">
      <alignment horizontal="center" readingOrder="1"/>
    </xf>
    <xf numFmtId="0" fontId="3" fillId="0" borderId="0" xfId="2" applyFont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9" fontId="7" fillId="7" borderId="4" xfId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/>
    </xf>
    <xf numFmtId="0" fontId="4" fillId="0" borderId="4" xfId="2" applyFont="1" applyBorder="1" applyAlignment="1">
      <alignment vertical="center"/>
    </xf>
    <xf numFmtId="166" fontId="4" fillId="0" borderId="4" xfId="2" applyNumberFormat="1" applyFont="1" applyBorder="1" applyAlignment="1">
      <alignment horizontal="right" vertical="center"/>
    </xf>
    <xf numFmtId="164" fontId="4" fillId="0" borderId="4" xfId="2" applyNumberFormat="1" applyFont="1" applyBorder="1" applyAlignment="1">
      <alignment horizontal="right" vertical="center"/>
    </xf>
    <xf numFmtId="0" fontId="4" fillId="0" borderId="4" xfId="2" applyFont="1" applyBorder="1" applyAlignment="1">
      <alignment horizontal="center" vertical="center"/>
    </xf>
    <xf numFmtId="164" fontId="3" fillId="0" borderId="4" xfId="2" applyNumberFormat="1" applyFont="1" applyBorder="1"/>
    <xf numFmtId="0" fontId="0" fillId="0" borderId="4" xfId="0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8" fillId="0" borderId="0" xfId="2" applyFont="1"/>
    <xf numFmtId="0" fontId="9" fillId="0" borderId="0" xfId="0" applyFont="1" applyAlignment="1">
      <alignment horizontal="center"/>
    </xf>
    <xf numFmtId="9" fontId="9" fillId="0" borderId="0" xfId="1" applyFont="1" applyAlignment="1">
      <alignment horizontal="center"/>
    </xf>
    <xf numFmtId="43" fontId="3" fillId="0" borderId="0" xfId="3" applyFont="1"/>
    <xf numFmtId="43" fontId="6" fillId="5" borderId="4" xfId="3" applyFont="1" applyFill="1" applyBorder="1" applyAlignment="1">
      <alignment horizontal="center" vertical="center"/>
    </xf>
    <xf numFmtId="43" fontId="6" fillId="9" borderId="4" xfId="3" applyFont="1" applyFill="1" applyBorder="1" applyAlignment="1">
      <alignment horizontal="center" vertical="center"/>
    </xf>
    <xf numFmtId="43" fontId="4" fillId="0" borderId="4" xfId="3" applyFont="1" applyBorder="1" applyAlignment="1">
      <alignment horizontal="right" vertical="center"/>
    </xf>
    <xf numFmtId="167" fontId="0" fillId="0" borderId="0" xfId="0" applyNumberFormat="1"/>
    <xf numFmtId="43" fontId="0" fillId="0" borderId="0" xfId="3" applyFont="1"/>
    <xf numFmtId="43" fontId="0" fillId="0" borderId="0" xfId="0" applyNumberFormat="1"/>
    <xf numFmtId="0" fontId="0" fillId="7" borderId="0" xfId="0" applyFill="1"/>
    <xf numFmtId="43" fontId="0" fillId="0" borderId="4" xfId="3" applyFont="1" applyBorder="1"/>
    <xf numFmtId="0" fontId="0" fillId="0" borderId="4" xfId="0" applyBorder="1"/>
    <xf numFmtId="0" fontId="0" fillId="7" borderId="4" xfId="0" applyFill="1" applyBorder="1"/>
    <xf numFmtId="43" fontId="0" fillId="7" borderId="4" xfId="3" applyFont="1" applyFill="1" applyBorder="1"/>
    <xf numFmtId="43" fontId="3" fillId="0" borderId="0" xfId="3" applyFont="1" applyAlignment="1">
      <alignment horizontal="center" vertical="center" wrapText="1"/>
    </xf>
    <xf numFmtId="43" fontId="3" fillId="0" borderId="0" xfId="2" applyNumberFormat="1" applyFont="1"/>
    <xf numFmtId="0" fontId="3" fillId="0" borderId="0" xfId="2" applyFont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Comma" xfId="3" builtinId="3"/>
    <cellStyle name="Normal" xfId="0" builtinId="0"/>
    <cellStyle name="Percent" xfId="1" builtinId="5"/>
    <cellStyle name="ปกติ 2" xfId="2" xr:uid="{5341D7E5-7C94-4BB3-A163-DCB873FB7BF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%20DELL\Downloads\&#3588;&#3635;&#3609;&#3623;&#3609;_&#3623;&#3591;&#3648;&#3591;&#3636;&#3609;&#3621;&#3591;&#3607;&#3640;&#3609;_&#3626;&#3588;65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_Risk7"/>
      <sheetName val="Cost"/>
      <sheetName val="รายการ"/>
    </sheetNames>
    <sheetDataSet>
      <sheetData sheetId="0"/>
      <sheetData sheetId="1"/>
      <sheetData sheetId="2">
        <row r="14">
          <cell r="A14" t="str">
            <v>5101010113.103</v>
          </cell>
          <cell r="B14" t="str">
            <v>ค่าจ้างชั่วคราว(บริการ)</v>
          </cell>
          <cell r="C14" t="str">
            <v>LC</v>
          </cell>
          <cell r="D14" t="str">
            <v>บำรุง</v>
          </cell>
        </row>
        <row r="15">
          <cell r="A15" t="str">
            <v>5101010113.104</v>
          </cell>
          <cell r="B15" t="str">
            <v>ค่าจ้างชั่วคราว(สนับสนุน)</v>
          </cell>
          <cell r="C15" t="str">
            <v>LC</v>
          </cell>
          <cell r="D15" t="str">
            <v>บำรุง</v>
          </cell>
        </row>
        <row r="16">
          <cell r="A16" t="str">
            <v>5101010113.105</v>
          </cell>
          <cell r="B16" t="str">
            <v>ค่าจ้างพนักงานกระทรวงสาธารณสุข (บริการ)</v>
          </cell>
          <cell r="C16" t="str">
            <v>LC</v>
          </cell>
          <cell r="D16" t="str">
            <v>บำรุง</v>
          </cell>
        </row>
        <row r="17">
          <cell r="A17" t="str">
            <v>5101010113.106</v>
          </cell>
          <cell r="B17" t="str">
            <v>ค่าจ้างพนักงานกระทรวงสาธารณสุข (สนับสนุน)</v>
          </cell>
          <cell r="C17" t="str">
            <v>LC</v>
          </cell>
          <cell r="D17" t="str">
            <v>บำรุง</v>
          </cell>
        </row>
        <row r="18">
          <cell r="A18" t="str">
            <v>5101010113.107</v>
          </cell>
          <cell r="B18" t="str">
            <v>ค่าจ้างเหมาบุคลากร (บริการ)</v>
          </cell>
          <cell r="C18" t="str">
            <v>LC</v>
          </cell>
          <cell r="D18" t="str">
            <v>บำรุง</v>
          </cell>
        </row>
        <row r="19">
          <cell r="A19" t="str">
            <v>5101010113.108</v>
          </cell>
          <cell r="B19" t="str">
            <v>ค่าจ้างเหมาบุคลากร (สนับสนุน)</v>
          </cell>
          <cell r="C19" t="str">
            <v>LC</v>
          </cell>
          <cell r="D19" t="str">
            <v>บำรุง</v>
          </cell>
        </row>
        <row r="20">
          <cell r="A20" t="str">
            <v>5101010115.101</v>
          </cell>
          <cell r="B20" t="str">
            <v>เงินค่าตอบแทนพนักงานราชการ (บริการ)</v>
          </cell>
          <cell r="C20" t="str">
            <v>LC</v>
          </cell>
          <cell r="D20" t="str">
            <v>งปม.</v>
          </cell>
        </row>
        <row r="21">
          <cell r="A21" t="str">
            <v>5101010115.102</v>
          </cell>
          <cell r="B21" t="str">
            <v>เงินค่าตอบแทนพนักงานราชการ (สนับสนุน)</v>
          </cell>
          <cell r="C21" t="str">
            <v>LC</v>
          </cell>
          <cell r="D21" t="str">
            <v>งปม.</v>
          </cell>
        </row>
        <row r="22">
          <cell r="A22" t="str">
            <v>5101010116.101</v>
          </cell>
          <cell r="B22" t="str">
            <v>เงินค่าครองชีพสำหรับข้าราชการ (บริการ)</v>
          </cell>
          <cell r="C22" t="str">
            <v>LC</v>
          </cell>
          <cell r="D22" t="str">
            <v>งปม.</v>
          </cell>
        </row>
        <row r="23">
          <cell r="A23" t="str">
            <v>5101010116.102</v>
          </cell>
          <cell r="B23" t="str">
            <v>เงินค่าครองชีพสำหรับข้าราชการ(สนับสนุน)</v>
          </cell>
          <cell r="C23" t="str">
            <v>LC</v>
          </cell>
          <cell r="D23" t="str">
            <v>งปม.</v>
          </cell>
        </row>
        <row r="24">
          <cell r="A24" t="str">
            <v>5101010116.103</v>
          </cell>
          <cell r="B24" t="str">
            <v>เงินค่าครองชีพสำหรับลูกจ้างประจำ(บริการ)</v>
          </cell>
          <cell r="C24" t="str">
            <v>LC</v>
          </cell>
          <cell r="D24" t="str">
            <v>งปม.</v>
          </cell>
        </row>
        <row r="25">
          <cell r="A25" t="str">
            <v>5101010116.104</v>
          </cell>
          <cell r="B25" t="str">
            <v>เงินค่าครองชีพสำหรับลูกจ้างประจำ(สนับสนุน)</v>
          </cell>
          <cell r="C25" t="str">
            <v>LC</v>
          </cell>
          <cell r="D25" t="str">
            <v>งปม.</v>
          </cell>
        </row>
        <row r="26">
          <cell r="A26" t="str">
            <v>5101010116.105</v>
          </cell>
          <cell r="B26" t="str">
            <v>เงินค่าครองชีพสำหรับพนักงานราชการ(บริการ)</v>
          </cell>
          <cell r="C26" t="str">
            <v>LC</v>
          </cell>
          <cell r="D26" t="str">
            <v>งปม.</v>
          </cell>
        </row>
        <row r="27">
          <cell r="A27" t="str">
            <v>5101010116.106</v>
          </cell>
          <cell r="B27" t="str">
            <v>เงินค่าครองชีพสำหรับพนักงานราชการ(สนับสนุน)</v>
          </cell>
          <cell r="C27" t="str">
            <v>LC</v>
          </cell>
          <cell r="D27" t="str">
            <v>งปม.</v>
          </cell>
        </row>
        <row r="28">
          <cell r="A28" t="str">
            <v>5101010199.101</v>
          </cell>
          <cell r="B28" t="str">
            <v>เงินตอบแทนรายเดือนสำหรับข้าราชการเท่ากับอัตราเงินประจำตำแหน่ง (บริการ)</v>
          </cell>
          <cell r="C28" t="str">
            <v>LC</v>
          </cell>
          <cell r="D28" t="str">
            <v>งปม.</v>
          </cell>
        </row>
        <row r="29">
          <cell r="A29" t="str">
            <v>5101010199.102</v>
          </cell>
          <cell r="B29" t="str">
            <v>เงินตอบแทนชำนาญการพิเศษที่ไม่ใช่วิชาชีพ (สนับสนุน)</v>
          </cell>
          <cell r="C29" t="str">
            <v>LC</v>
          </cell>
          <cell r="D29" t="str">
            <v>งปม.</v>
          </cell>
        </row>
        <row r="30">
          <cell r="A30" t="str">
            <v>5101010199.103</v>
          </cell>
          <cell r="B30" t="str">
            <v xml:space="preserve">ค่าตอบแทนในการปฏิบัติงานเวรหรือผลัดบ่ายและหรือผลัดดึกของพยาบาล </v>
          </cell>
          <cell r="C30" t="str">
            <v>LC</v>
          </cell>
          <cell r="D30" t="str">
            <v>บำรุง</v>
          </cell>
        </row>
        <row r="31">
          <cell r="A31" t="str">
            <v>5101020101.101</v>
          </cell>
          <cell r="B31" t="str">
            <v>เงินช่วยพิเศษกรณีเสียชีวิต (เงินงบประมาณ)</v>
          </cell>
          <cell r="C31" t="str">
            <v>LC</v>
          </cell>
          <cell r="D31" t="str">
            <v>งปม.</v>
          </cell>
        </row>
        <row r="32">
          <cell r="A32" t="str">
            <v>5101020101.102</v>
          </cell>
          <cell r="B32" t="str">
            <v>เงินช่วยพิเศษกรณีเสียชีวิต (เงินนอกงบประมาณ)</v>
          </cell>
          <cell r="C32" t="str">
            <v>LC</v>
          </cell>
          <cell r="D32" t="str">
            <v>บำรุง</v>
          </cell>
        </row>
        <row r="33">
          <cell r="A33" t="str">
            <v>5101020102.101</v>
          </cell>
          <cell r="B33" t="str">
            <v>เงินทำขวัญข้าราชการและลูกจ้าง</v>
          </cell>
          <cell r="C33" t="str">
            <v>LC</v>
          </cell>
          <cell r="D33" t="str">
            <v>งปม.</v>
          </cell>
        </row>
        <row r="34">
          <cell r="A34" t="str">
            <v>5101020103.101</v>
          </cell>
          <cell r="B34" t="str">
            <v>เงินชดเชยสมาชิก กบข.</v>
          </cell>
          <cell r="C34" t="str">
            <v>LC</v>
          </cell>
          <cell r="D34" t="str">
            <v>งปม.</v>
          </cell>
        </row>
        <row r="35">
          <cell r="A35" t="str">
            <v>5101020104.101</v>
          </cell>
          <cell r="B35" t="str">
            <v>เงินสมทบ กบข.</v>
          </cell>
          <cell r="C35" t="str">
            <v>LC</v>
          </cell>
          <cell r="D35" t="str">
            <v>งปม.</v>
          </cell>
        </row>
        <row r="36">
          <cell r="A36" t="str">
            <v>5101020105.101</v>
          </cell>
          <cell r="B36" t="str">
            <v>เงินสมทบ กสจ.</v>
          </cell>
          <cell r="C36" t="str">
            <v>LC</v>
          </cell>
          <cell r="D36" t="str">
            <v>งปม.</v>
          </cell>
        </row>
        <row r="37">
          <cell r="A37" t="str">
            <v>5101020106.101</v>
          </cell>
          <cell r="B37" t="str">
            <v>เงินสมทบกองทุนประกันสังคมส่วนของนายจ้าง (เงินงบประมาณ)</v>
          </cell>
          <cell r="C37" t="str">
            <v>LC</v>
          </cell>
          <cell r="D37" t="str">
            <v>งปม.</v>
          </cell>
        </row>
        <row r="38">
          <cell r="A38" t="str">
            <v>5101020106.102</v>
          </cell>
          <cell r="B38" t="str">
            <v>เงินสมทบกองทุนประกันสังคมส่วนของนายจ้าง (เงินนอกงบประมาณ)</v>
          </cell>
          <cell r="C38" t="str">
            <v>LC</v>
          </cell>
          <cell r="D38" t="str">
            <v>บำรุง</v>
          </cell>
        </row>
        <row r="39">
          <cell r="A39" t="str">
            <v>5101020108.101</v>
          </cell>
          <cell r="B39" t="str">
            <v>ค่าเช่าบ้าน</v>
          </cell>
          <cell r="C39" t="str">
            <v>LC</v>
          </cell>
          <cell r="D39" t="str">
            <v>งปม.</v>
          </cell>
        </row>
        <row r="40">
          <cell r="A40" t="str">
            <v>5101020112.101</v>
          </cell>
          <cell r="B40" t="str">
            <v>เงินสมทบกองทุนสำรองเลี้ยงชีพพนักงานและเจ้าหน้าที่รัฐ (เงินนอกงบประมาณ)</v>
          </cell>
          <cell r="C40" t="str">
            <v>LC</v>
          </cell>
          <cell r="D40" t="str">
            <v>บำรุง</v>
          </cell>
        </row>
        <row r="41">
          <cell r="A41" t="str">
            <v>5101020114.107</v>
          </cell>
          <cell r="B41" t="str">
            <v>ค่าตอบแทนเงินเพิ่มพิเศษสำหรับผู้ปฏิบัติงานด้านการสาธารณสุข(พ.ต.ส.-เงินงบประมาณ)</v>
          </cell>
          <cell r="C41" t="str">
            <v>LC</v>
          </cell>
          <cell r="D41" t="str">
            <v>งปม.</v>
          </cell>
        </row>
        <row r="42">
          <cell r="A42" t="str">
            <v>5101020114.114</v>
          </cell>
          <cell r="B42" t="str">
            <v>ค่าตอบแทนเงินเพิ่มพิเศษสำหรับผู้ปฏิบัติงานด้านการสาธารณสุข     (พ.ต.ส.-เงินนอกงบประมาณ)</v>
          </cell>
          <cell r="C42" t="str">
            <v>LC</v>
          </cell>
          <cell r="D42" t="str">
            <v>บำรุง</v>
          </cell>
        </row>
        <row r="43">
          <cell r="A43" t="str">
            <v>5101020114.126</v>
          </cell>
          <cell r="B43" t="str">
            <v>เงินเพิ่มสำหรับตำแหน่งที่มีเหตุพิเศษ  (บริการ)</v>
          </cell>
          <cell r="C43" t="str">
            <v>LC</v>
          </cell>
          <cell r="D43" t="str">
            <v>งปม.</v>
          </cell>
        </row>
        <row r="44">
          <cell r="A44" t="str">
            <v>5101020114.127</v>
          </cell>
          <cell r="B44" t="str">
            <v>เงินเพิ่มสำหรับตำแหน่งที่มีเหตุพิเศษ  (สนับสนุน)</v>
          </cell>
          <cell r="C44" t="str">
            <v>LC</v>
          </cell>
          <cell r="D44" t="str">
            <v>งปม.</v>
          </cell>
        </row>
        <row r="45">
          <cell r="A45" t="str">
            <v>5101020115.101</v>
          </cell>
          <cell r="B45" t="str">
            <v>ค่าตอบแทนพิเศษชายแดนภาคใต้ (บริการ)</v>
          </cell>
          <cell r="C45" t="str">
            <v>LC</v>
          </cell>
          <cell r="D45" t="str">
            <v>บำรุง</v>
          </cell>
        </row>
        <row r="46">
          <cell r="A46" t="str">
            <v>5101020116.101</v>
          </cell>
          <cell r="B46" t="str">
            <v>เงินสมทบกองทุนทดแทน - เงินงบประมาณ</v>
          </cell>
          <cell r="C46" t="str">
            <v>LC</v>
          </cell>
          <cell r="D46" t="str">
            <v>งปม.</v>
          </cell>
        </row>
        <row r="47">
          <cell r="A47" t="str">
            <v>5101020116.102</v>
          </cell>
          <cell r="B47" t="str">
            <v>เงินสมทบกองทุนทดแทน-เงินนอกงบประมาณ</v>
          </cell>
          <cell r="C47" t="str">
            <v>LC</v>
          </cell>
          <cell r="D47" t="str">
            <v>บำรุง</v>
          </cell>
        </row>
        <row r="48">
          <cell r="A48" t="str">
            <v>5101020199.104</v>
          </cell>
          <cell r="B48" t="str">
            <v>เงินเพิ่มพิเศษสำหรับบุคลากรสาธารณสุขผู้ปฏิบัติงานในสถานการณ์ระบาดของโรคติดเชื้อไวรัสโคโรนา2019</v>
          </cell>
          <cell r="C48" t="str">
            <v>LC</v>
          </cell>
          <cell r="D48" t="str">
            <v>บำรุง</v>
          </cell>
        </row>
        <row r="49">
          <cell r="A49" t="str">
            <v>5101030101.101</v>
          </cell>
          <cell r="B49" t="str">
            <v>เงินช่วยการศึกษาบุตร</v>
          </cell>
          <cell r="C49" t="str">
            <v>LC</v>
          </cell>
          <cell r="D49" t="str">
            <v>งปม.</v>
          </cell>
        </row>
        <row r="50">
          <cell r="A50" t="str">
            <v>5101030205.101</v>
          </cell>
          <cell r="B50" t="str">
            <v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v>
          </cell>
          <cell r="C50" t="str">
            <v>LC</v>
          </cell>
          <cell r="D50" t="str">
            <v>งปม.</v>
          </cell>
        </row>
        <row r="51">
          <cell r="A51" t="str">
            <v>5101030206.101</v>
          </cell>
          <cell r="B51" t="str">
            <v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v>
          </cell>
          <cell r="C51" t="str">
            <v>LC</v>
          </cell>
          <cell r="D51" t="str">
            <v>งปม.</v>
          </cell>
        </row>
        <row r="52">
          <cell r="A52" t="str">
            <v>5101030207.101</v>
          </cell>
          <cell r="B52" t="str">
            <v>เงินช่วยค่ารักษาพยาบาลประเภทผู้ป่วยนอก รพ.เอกชนสำหรับผู้มีสิทธิตามกฎหมายยกเว้นผู้รับเบี้ยหวัด /บำนาญ</v>
          </cell>
          <cell r="C52" t="str">
            <v>LC</v>
          </cell>
          <cell r="D52" t="str">
            <v>งปม.</v>
          </cell>
        </row>
        <row r="53">
          <cell r="A53" t="str">
            <v>5101030208.101</v>
          </cell>
          <cell r="B53" t="str">
            <v>เงินช่วยค่ารักษาพยาบาลประเภทผู้ป่วยในร.พ.เอกชนสำหรับผู้มีสิทธิตามกฎหมายยกเว้นผู้รับเบี้ยหวัด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53" t="str">
            <v>LC</v>
          </cell>
          <cell r="D53" t="str">
            <v>งปม.</v>
          </cell>
        </row>
        <row r="54">
          <cell r="A54" t="str">
            <v>5101030211.101</v>
          </cell>
          <cell r="B54" t="str">
            <v>เงินช่วยเหลือค่ารักษาพยาบาลตามกฎหมายสงเคราะห์ข้าราชการ</v>
          </cell>
          <cell r="C54" t="str">
            <v>LC</v>
          </cell>
          <cell r="D54" t="str">
            <v>งปม.</v>
          </cell>
        </row>
        <row r="55">
          <cell r="A55" t="str">
            <v>5101040107.101</v>
          </cell>
          <cell r="B55" t="str">
            <v>บำเหน็จตกทอด</v>
          </cell>
          <cell r="C55" t="str">
            <v>LC</v>
          </cell>
          <cell r="D55" t="str">
            <v>งปม.</v>
          </cell>
        </row>
        <row r="56">
          <cell r="A56" t="str">
            <v>5101040111.101</v>
          </cell>
          <cell r="B56" t="str">
            <v>เงินช่วยพิเศษกรณีผู้รับบำนาญเสียชีวิต</v>
          </cell>
          <cell r="C56" t="str">
            <v>LC</v>
          </cell>
          <cell r="D56" t="str">
            <v>งปม.</v>
          </cell>
        </row>
        <row r="57">
          <cell r="A57" t="str">
            <v>5101040202.101</v>
          </cell>
          <cell r="B57" t="str">
            <v>เงินช่วยการศึกษาบุตร</v>
          </cell>
          <cell r="C57" t="str">
            <v>LC</v>
          </cell>
          <cell r="D57" t="str">
            <v>งปม.</v>
          </cell>
        </row>
        <row r="58">
          <cell r="A58" t="str">
            <v>5101040204.101</v>
          </cell>
          <cell r="B58" t="str">
            <v>เงินช่วยค่ารักษาพยาบาลประเภท    ผู้ป่วยนอก รพ.รัฐ สำหรับผู้รับเบี้ยหวัด /บำนาญตามกฎหมาย</v>
          </cell>
          <cell r="C58" t="str">
            <v>LC</v>
          </cell>
          <cell r="D58" t="str">
            <v>งปม.</v>
          </cell>
        </row>
        <row r="59">
          <cell r="A59" t="str">
            <v>5101040205.101</v>
          </cell>
          <cell r="B59" t="str">
            <v>เงินช่วยค่ารักษาพยาบาลประเภท    ผู้ป่วยใน รพ.รัฐ สำหรับผู้รับเบี้ยหวัด /บำนาญตามกฎหมาย</v>
          </cell>
          <cell r="C59" t="str">
            <v>LC</v>
          </cell>
          <cell r="D59" t="str">
            <v>งปม.</v>
          </cell>
        </row>
        <row r="60">
          <cell r="A60" t="str">
            <v>5101040206.101</v>
          </cell>
          <cell r="B60" t="str">
            <v>เงินช่วยค่ารักษา พยาบาลประเภทผู้ป่วยนอก รพ.เอกชน  สำหรับผู้รับเบี้ยหวัด/บำนาญตามกฎหมาย</v>
          </cell>
          <cell r="C60" t="str">
            <v>LC</v>
          </cell>
          <cell r="D60" t="str">
            <v>งปม.</v>
          </cell>
        </row>
        <row r="61">
          <cell r="A61" t="str">
            <v>5101040207.101</v>
          </cell>
          <cell r="B61" t="str">
            <v>เงินช่วยค่ารักษาพยาบาลประเภท    ผู้ป่วยใน รพ.เอกชน สำหรับผู้รับ      เบี้ยหวัด/บำนาญตามกฎหมาย</v>
          </cell>
          <cell r="C61" t="str">
            <v>LC</v>
          </cell>
          <cell r="D61" t="str">
            <v>งปม.</v>
          </cell>
        </row>
        <row r="62">
          <cell r="A62" t="str">
            <v>5102010106.101</v>
          </cell>
          <cell r="B62" t="str">
            <v>ค่าใช้จ่ายทุนการศึกษา-ในประเทศ</v>
          </cell>
          <cell r="C62" t="str">
            <v>LC</v>
          </cell>
          <cell r="D62" t="str">
            <v>งปม.</v>
          </cell>
        </row>
        <row r="63">
          <cell r="A63" t="str">
            <v>5102010199.101</v>
          </cell>
          <cell r="B63" t="str">
            <v>ค่าใช้จ่ายด้านการฝึกอบรม-ในประเทศ (เงินงบประมาณ)</v>
          </cell>
          <cell r="C63" t="str">
            <v>LC</v>
          </cell>
          <cell r="D63" t="str">
            <v>งปม.</v>
          </cell>
        </row>
        <row r="64">
          <cell r="A64" t="str">
            <v>5102010199.102</v>
          </cell>
          <cell r="B64" t="str">
            <v>ค่าใช้จ่ายด้านการฝึกอบรม - ในประเทศ (เงินนอกงบประมาณ)</v>
          </cell>
          <cell r="C64" t="str">
            <v>LC</v>
          </cell>
          <cell r="D64" t="str">
            <v>บำรุง</v>
          </cell>
        </row>
        <row r="65">
          <cell r="A65" t="str">
            <v>5102030199.101</v>
          </cell>
          <cell r="B65" t="str">
            <v>ค่าใช้จ่ายด้านการฝึกอบรม -บุคคล ภายนอก (เงินงบประมาณ)</v>
          </cell>
          <cell r="C65" t="str">
            <v>LC</v>
          </cell>
          <cell r="D65" t="str">
            <v>งปม.</v>
          </cell>
        </row>
        <row r="66">
          <cell r="A66" t="str">
            <v>5102030199.102</v>
          </cell>
          <cell r="B66" t="str">
            <v>ค่าใช้จ่ายด้านการฝึกอบรม -บุคคล ภายนอก (เงินนอกงบประมาณ)</v>
          </cell>
          <cell r="C66" t="str">
            <v>LC</v>
          </cell>
          <cell r="D66" t="str">
            <v>บำรุง</v>
          </cell>
        </row>
        <row r="67">
          <cell r="A67" t="str">
            <v>5103010102.101</v>
          </cell>
          <cell r="B67" t="str">
            <v>ค่าเบี้ยเลี้ยง-ในประเทศ (เงินงบประมาณ)</v>
          </cell>
          <cell r="C67" t="str">
            <v>LC</v>
          </cell>
          <cell r="D67" t="str">
            <v>งปม.</v>
          </cell>
        </row>
        <row r="68">
          <cell r="A68" t="str">
            <v>5103010102.102</v>
          </cell>
          <cell r="B68" t="str">
            <v>ค่าเบี้ยเลี้ยง-ในประเทศ (เงินนอกงบประมาณ)</v>
          </cell>
          <cell r="C68" t="str">
            <v>LC</v>
          </cell>
          <cell r="D68" t="str">
            <v>บำรุง</v>
          </cell>
        </row>
        <row r="69">
          <cell r="A69" t="str">
            <v>5103010103.101</v>
          </cell>
          <cell r="B69" t="str">
            <v>ค่าที่พัก-ในประเทศ (เงินงบประมาณ)</v>
          </cell>
          <cell r="C69" t="str">
            <v>LC</v>
          </cell>
          <cell r="D69" t="str">
            <v>งปม.</v>
          </cell>
        </row>
        <row r="70">
          <cell r="A70" t="str">
            <v>5103010103.102</v>
          </cell>
          <cell r="B70" t="str">
            <v>ค่าที่พัก-ในประเทศ (เงินนอกงบประมาณ)</v>
          </cell>
          <cell r="C70" t="str">
            <v>LC</v>
          </cell>
          <cell r="D70" t="str">
            <v>บำรุง</v>
          </cell>
        </row>
        <row r="71">
          <cell r="A71" t="str">
            <v>5103010199.101</v>
          </cell>
          <cell r="B71" t="str">
            <v>ค่าใช้จ่ายเดินทางอื่น -ในประเทศ (เงินงบประมาณ)</v>
          </cell>
          <cell r="C71" t="str">
            <v>LC</v>
          </cell>
          <cell r="D71" t="str">
            <v>งปม.</v>
          </cell>
        </row>
        <row r="72">
          <cell r="A72" t="str">
            <v>5103010199.102</v>
          </cell>
          <cell r="B72" t="str">
            <v>ค่าใช้จ่ายเดินทางอื่น -ในประเทศ (เงินนอกงบประมาณ)</v>
          </cell>
          <cell r="C72" t="str">
            <v>LC</v>
          </cell>
          <cell r="D72" t="str">
            <v>บำรุง</v>
          </cell>
        </row>
        <row r="73">
          <cell r="A73" t="str">
            <v>5104010104.101</v>
          </cell>
          <cell r="B73" t="str">
            <v>วัสดุสำนักงานใช้ไป</v>
          </cell>
          <cell r="C73" t="str">
            <v>MC</v>
          </cell>
          <cell r="D73" t="str">
            <v>บช</v>
          </cell>
        </row>
        <row r="74">
          <cell r="A74" t="str">
            <v>5104010104.102</v>
          </cell>
          <cell r="B74" t="str">
            <v>วัสดุยานพาหนะและขนส่งใช้ไป</v>
          </cell>
          <cell r="C74" t="str">
            <v>MC</v>
          </cell>
          <cell r="D74" t="str">
            <v>บช</v>
          </cell>
        </row>
        <row r="75">
          <cell r="A75" t="str">
            <v>5104010104.103</v>
          </cell>
          <cell r="B75" t="str">
            <v>วัสดุไฟฟ้าและวิทยุใช้ไป</v>
          </cell>
          <cell r="C75" t="str">
            <v>MC</v>
          </cell>
          <cell r="D75" t="str">
            <v>บช</v>
          </cell>
        </row>
        <row r="76">
          <cell r="A76" t="str">
            <v>5104010104.104</v>
          </cell>
          <cell r="B76" t="str">
            <v>วัสดุโฆษณาและเผยแพร่ใช้ไป</v>
          </cell>
          <cell r="C76" t="str">
            <v>MC</v>
          </cell>
          <cell r="D76" t="str">
            <v>บช</v>
          </cell>
        </row>
        <row r="77">
          <cell r="A77" t="str">
            <v>5104010104.105</v>
          </cell>
          <cell r="B77" t="str">
            <v>วัสดุคอมพิวเตอร์ใช้ไป</v>
          </cell>
          <cell r="C77" t="str">
            <v>MC</v>
          </cell>
          <cell r="D77" t="str">
            <v>บช</v>
          </cell>
        </row>
        <row r="78">
          <cell r="A78" t="str">
            <v>5104010104.106</v>
          </cell>
          <cell r="B78" t="str">
            <v>วัสดุงานบ้านงานครัวใช้ไป</v>
          </cell>
          <cell r="C78" t="str">
            <v>MC</v>
          </cell>
          <cell r="D78" t="str">
            <v>บช</v>
          </cell>
        </row>
        <row r="79">
          <cell r="A79" t="str">
            <v>5104010104.107</v>
          </cell>
          <cell r="B79" t="str">
            <v>วัสดุก่อสร้างใช้ไป</v>
          </cell>
          <cell r="C79" t="str">
            <v>MC</v>
          </cell>
          <cell r="D79" t="str">
            <v>บช</v>
          </cell>
        </row>
        <row r="80">
          <cell r="A80" t="str">
            <v>5104010104.108</v>
          </cell>
          <cell r="B80" t="str">
            <v>วัสดุอื่นใช้ไป</v>
          </cell>
          <cell r="C80" t="str">
            <v>MC</v>
          </cell>
          <cell r="D80" t="str">
            <v>บช</v>
          </cell>
        </row>
        <row r="81">
          <cell r="A81" t="str">
            <v>5104010104.109</v>
          </cell>
          <cell r="B81" t="str">
            <v>สินค้าใช้ไป</v>
          </cell>
          <cell r="C81" t="str">
            <v>MC</v>
          </cell>
          <cell r="D81" t="str">
            <v>(ว่าง)</v>
          </cell>
        </row>
        <row r="82">
          <cell r="A82" t="str">
            <v>5104010107.101</v>
          </cell>
          <cell r="B82" t="str">
            <v>ค่าซ่อมแซมอาคารและสิ่งปลูกสร้าง</v>
          </cell>
          <cell r="C82" t="str">
            <v>MC</v>
          </cell>
          <cell r="D82" t="str">
            <v>บำรุง</v>
          </cell>
        </row>
        <row r="83">
          <cell r="A83" t="str">
            <v>5104010107.102</v>
          </cell>
          <cell r="B83" t="str">
            <v>ค่าซ่อมแซมครุภัณฑ์สำนักงาน</v>
          </cell>
          <cell r="C83" t="str">
            <v>MC</v>
          </cell>
          <cell r="D83" t="str">
            <v>บำรุง</v>
          </cell>
        </row>
        <row r="84">
          <cell r="A84" t="str">
            <v>5104010107.103</v>
          </cell>
          <cell r="B84" t="str">
            <v>ค่าซ่อมแซมครุภัณฑ์ยานพาหนะและขนส่ง</v>
          </cell>
          <cell r="C84" t="str">
            <v>MC</v>
          </cell>
          <cell r="D84" t="str">
            <v>บำรุง</v>
          </cell>
        </row>
        <row r="85">
          <cell r="A85" t="str">
            <v>5104010107.104</v>
          </cell>
          <cell r="B85" t="str">
            <v>ค่าซ่อมแซมครุภัณฑ์ไฟฟ้าและวิทยุ</v>
          </cell>
          <cell r="C85" t="str">
            <v>MC</v>
          </cell>
          <cell r="D85" t="str">
            <v>บำรุง</v>
          </cell>
        </row>
        <row r="86">
          <cell r="A86" t="str">
            <v>5104010107.105</v>
          </cell>
          <cell r="B86" t="str">
            <v>ค่าซ่อมแซมครุภัณฑ์โฆษณาและเผยแพร่</v>
          </cell>
          <cell r="C86" t="str">
            <v>MC</v>
          </cell>
          <cell r="D86" t="str">
            <v>บำรุง</v>
          </cell>
        </row>
        <row r="87">
          <cell r="A87" t="str">
            <v>5104010107.106</v>
          </cell>
          <cell r="B87" t="str">
            <v>ค่าซ่อมแซมครุภัณฑ์วิทยาศาสตร์และการแพทย์</v>
          </cell>
          <cell r="C87" t="str">
            <v>MC</v>
          </cell>
          <cell r="D87" t="str">
            <v>บำรุง</v>
          </cell>
        </row>
        <row r="88">
          <cell r="A88" t="str">
            <v>5104010107.107</v>
          </cell>
          <cell r="B88" t="str">
            <v>ค่าซ่อมแซมครุภัณฑ์คอมพิวเตอร์</v>
          </cell>
          <cell r="C88" t="str">
            <v>MC</v>
          </cell>
          <cell r="D88" t="str">
            <v>บำรุง</v>
          </cell>
        </row>
        <row r="89">
          <cell r="A89" t="str">
            <v>5104010107.108</v>
          </cell>
          <cell r="B89" t="str">
            <v>ค่าซ่อมแซมครุภัณฑ์อื่น</v>
          </cell>
          <cell r="C89" t="str">
            <v>MC</v>
          </cell>
          <cell r="D89" t="str">
            <v>บำรุง</v>
          </cell>
        </row>
        <row r="90">
          <cell r="A90" t="str">
            <v>5104010107.109</v>
          </cell>
          <cell r="B90" t="str">
            <v>ค่าจ้างเหมาบำรุงรักษาดูแลลิฟท์</v>
          </cell>
          <cell r="C90" t="str">
            <v>MC</v>
          </cell>
          <cell r="D90" t="str">
            <v>บำรุง</v>
          </cell>
        </row>
        <row r="91">
          <cell r="A91" t="str">
            <v>5104010107.110</v>
          </cell>
          <cell r="B91" t="str">
            <v>ค่าจ้างเหมาบำรุงรักษาสวนหย่อม</v>
          </cell>
          <cell r="C91" t="str">
            <v>MC</v>
          </cell>
          <cell r="D91" t="str">
            <v>บำรุง</v>
          </cell>
        </row>
        <row r="92">
          <cell r="A92" t="str">
            <v>5104010107.111</v>
          </cell>
          <cell r="B92" t="str">
            <v>ค่าจ้างเหมาบำรุงรักษาครุภัณฑ์วิทยาศาสตร์และการแพทย์</v>
          </cell>
          <cell r="C92" t="str">
            <v>MC</v>
          </cell>
          <cell r="D92" t="str">
            <v>บำรุง</v>
          </cell>
        </row>
        <row r="93">
          <cell r="A93" t="str">
            <v>5104010107.112</v>
          </cell>
          <cell r="B93" t="str">
            <v>ค่าจ้างเหมาบำรุงรักษาเครื่องปรับอากาศ</v>
          </cell>
          <cell r="C93" t="str">
            <v>MC</v>
          </cell>
          <cell r="D93" t="str">
            <v>บำรุง</v>
          </cell>
        </row>
        <row r="94">
          <cell r="A94" t="str">
            <v>5104010107.113</v>
          </cell>
          <cell r="B94" t="str">
            <v>ค่าจ้างเหมาซ่อมแซมบ้านพัก</v>
          </cell>
          <cell r="C94" t="str">
            <v>MC</v>
          </cell>
          <cell r="D94" t="str">
            <v>บำรุง</v>
          </cell>
        </row>
        <row r="95">
          <cell r="A95" t="str">
            <v>5104010110.101</v>
          </cell>
          <cell r="B95" t="str">
            <v>ค่าเชื้อเพลิง</v>
          </cell>
          <cell r="C95" t="str">
            <v>MC</v>
          </cell>
          <cell r="D95" t="str">
            <v>บำรุง</v>
          </cell>
        </row>
        <row r="96">
          <cell r="A96" t="str">
            <v>5104010112.101</v>
          </cell>
          <cell r="B96" t="str">
            <v>ค่าจ้างเหมาทำความสะอาด</v>
          </cell>
          <cell r="C96" t="str">
            <v>MC</v>
          </cell>
          <cell r="D96" t="str">
            <v>บำรุง</v>
          </cell>
        </row>
        <row r="97">
          <cell r="A97" t="str">
            <v>5104010112.103</v>
          </cell>
          <cell r="B97" t="str">
            <v>ค่าจ้างเหมาประกอบอาหารผู้ป่วย</v>
          </cell>
          <cell r="C97" t="str">
            <v>MC</v>
          </cell>
          <cell r="D97" t="str">
            <v>บำรุง</v>
          </cell>
        </row>
        <row r="98">
          <cell r="A98" t="str">
            <v>5104010112.106</v>
          </cell>
          <cell r="B98" t="str">
            <v>ค่าจ้างเหมารถ</v>
          </cell>
          <cell r="C98" t="str">
            <v>MC</v>
          </cell>
          <cell r="D98" t="str">
            <v>บำรุง</v>
          </cell>
        </row>
        <row r="99">
          <cell r="A99" t="str">
            <v>5104010112.108</v>
          </cell>
          <cell r="B99" t="str">
            <v>ค่าจ้างเหมาดูแลความปลอดภัย</v>
          </cell>
          <cell r="C99" t="str">
            <v>MC</v>
          </cell>
          <cell r="D99" t="str">
            <v>บำรุง</v>
          </cell>
        </row>
        <row r="100">
          <cell r="A100" t="str">
            <v>5104010112.110</v>
          </cell>
          <cell r="B100" t="str">
            <v>ค่าจ้างเหมาซักรีด</v>
          </cell>
          <cell r="C100" t="str">
            <v>MC</v>
          </cell>
          <cell r="D100" t="str">
            <v>บำรุง</v>
          </cell>
        </row>
        <row r="101">
          <cell r="A101" t="str">
            <v>5104010112.111</v>
          </cell>
          <cell r="B101" t="str">
            <v>ค่าจ้างเหมากำจัดขยะติดเชื้อ</v>
          </cell>
          <cell r="C101" t="str">
            <v>MC</v>
          </cell>
          <cell r="D101" t="str">
            <v>บำรุง</v>
          </cell>
        </row>
        <row r="102">
          <cell r="A102" t="str">
            <v>5104010112.112</v>
          </cell>
          <cell r="B102" t="str">
            <v>ค่าจ้างเหมาบริการทางการแพทย์</v>
          </cell>
          <cell r="C102" t="str">
            <v>MC</v>
          </cell>
          <cell r="D102" t="str">
            <v>บำรุง</v>
          </cell>
        </row>
        <row r="103">
          <cell r="A103" t="str">
            <v>5104010112.113</v>
          </cell>
          <cell r="B103" t="str">
            <v>ค่าจ้างเหมาบริการอื่น(สนับสนุน)</v>
          </cell>
          <cell r="C103" t="str">
            <v>MC</v>
          </cell>
          <cell r="D103" t="str">
            <v>บำรุง</v>
          </cell>
        </row>
        <row r="104">
          <cell r="A104" t="str">
            <v>5104010112.114</v>
          </cell>
          <cell r="B104" t="str">
            <v>ค่าจ้างตรวจทางห้องปฏิบัติการ (Lab)</v>
          </cell>
          <cell r="C104" t="str">
            <v>MC</v>
          </cell>
          <cell r="D104" t="str">
            <v>บำรุง</v>
          </cell>
        </row>
        <row r="105">
          <cell r="A105" t="str">
            <v>5104010112.115</v>
          </cell>
          <cell r="B105" t="str">
            <v>ค่าจ้างตรวจเอ็กซเรย์ (X-Ray)</v>
          </cell>
          <cell r="C105" t="str">
            <v>MC</v>
          </cell>
          <cell r="D105" t="str">
            <v>บำรุง</v>
          </cell>
        </row>
        <row r="106">
          <cell r="A106" t="str">
            <v>5104010114.101</v>
          </cell>
          <cell r="B106" t="str">
            <v>ค่าธรรมเนียมทางกฎหมาย</v>
          </cell>
          <cell r="C106" t="str">
            <v>MC</v>
          </cell>
          <cell r="D106" t="str">
            <v>บำรุง</v>
          </cell>
        </row>
        <row r="107">
          <cell r="A107" t="str">
            <v>5104010115.101</v>
          </cell>
          <cell r="B107" t="str">
            <v>ค่าธรรมเนียมธนาคาร</v>
          </cell>
          <cell r="C107" t="str">
            <v>MC</v>
          </cell>
          <cell r="D107" t="str">
            <v>บำรุง</v>
          </cell>
        </row>
        <row r="108">
          <cell r="A108" t="str">
            <v>5104020101.101</v>
          </cell>
          <cell r="B108" t="str">
            <v>ค่าไฟฟ้า</v>
          </cell>
          <cell r="C108" t="str">
            <v>MC</v>
          </cell>
          <cell r="D108" t="str">
            <v>บำรุง</v>
          </cell>
        </row>
        <row r="109">
          <cell r="A109" t="str">
            <v>5104020103.101</v>
          </cell>
          <cell r="B109" t="str">
            <v>ค่าน้ำประปาและน้ำบาดาล</v>
          </cell>
          <cell r="C109" t="str">
            <v>MC</v>
          </cell>
          <cell r="D109" t="str">
            <v>บำรุง</v>
          </cell>
        </row>
        <row r="110">
          <cell r="A110" t="str">
            <v>5104020105.101</v>
          </cell>
          <cell r="B110" t="str">
            <v>ค่าโทรศัพท์</v>
          </cell>
          <cell r="C110" t="str">
            <v>MC</v>
          </cell>
          <cell r="D110" t="str">
            <v>บำรุง</v>
          </cell>
        </row>
        <row r="111">
          <cell r="A111" t="str">
            <v>5104020106.101</v>
          </cell>
          <cell r="B111" t="str">
            <v>ค่าบริการสื่อสารและโทรคมนาคม</v>
          </cell>
          <cell r="C111" t="str">
            <v>MC</v>
          </cell>
          <cell r="D111" t="str">
            <v>บำรุง</v>
          </cell>
        </row>
        <row r="112">
          <cell r="A112" t="str">
            <v>5104020107.101</v>
          </cell>
          <cell r="B112" t="str">
            <v>ค่าไปรษณีย์และขนส่ง</v>
          </cell>
          <cell r="C112" t="str">
            <v>MC</v>
          </cell>
          <cell r="D112" t="str">
            <v>บำรุง</v>
          </cell>
        </row>
        <row r="113">
          <cell r="A113" t="str">
            <v>5104030202.101</v>
          </cell>
          <cell r="B113" t="str">
            <v>ค่าจ้างที่ปรึกษา</v>
          </cell>
          <cell r="C113" t="str">
            <v>MC</v>
          </cell>
          <cell r="D113" t="str">
            <v>บำรุง</v>
          </cell>
        </row>
        <row r="114">
          <cell r="A114" t="str">
            <v>5104030203.101</v>
          </cell>
          <cell r="B114" t="str">
            <v>ค่าเบี้ยประกันภัย</v>
          </cell>
          <cell r="C114" t="str">
            <v>MC</v>
          </cell>
          <cell r="D114" t="str">
            <v>บำรุง</v>
          </cell>
        </row>
        <row r="115">
          <cell r="A115" t="str">
            <v>5104030205.101</v>
          </cell>
          <cell r="B115" t="str">
            <v>ยาใช้ไป</v>
          </cell>
          <cell r="C115" t="str">
            <v>MC</v>
          </cell>
          <cell r="D115" t="str">
            <v>บช</v>
          </cell>
        </row>
        <row r="116">
          <cell r="A116" t="str">
            <v>5104030205.102</v>
          </cell>
          <cell r="B116" t="str">
            <v>วัสดุเภสัชกรรมใช้ไป</v>
          </cell>
          <cell r="C116" t="str">
            <v>MC</v>
          </cell>
          <cell r="D116" t="str">
            <v>บช</v>
          </cell>
        </row>
        <row r="117">
          <cell r="A117" t="str">
            <v>5104030205.103</v>
          </cell>
          <cell r="B117" t="str">
            <v>วัสดุทางการแพทย์ทั่วไปใช้ไป</v>
          </cell>
          <cell r="C117" t="str">
            <v>MC</v>
          </cell>
          <cell r="D117" t="str">
            <v>บช</v>
          </cell>
        </row>
        <row r="118">
          <cell r="A118" t="str">
            <v>5104030205.104</v>
          </cell>
          <cell r="B118" t="str">
            <v>วัสดุวิทยาศาสตร์และการแพทย์ใช้ไป</v>
          </cell>
          <cell r="C118" t="str">
            <v>MC</v>
          </cell>
          <cell r="D118" t="str">
            <v>บช</v>
          </cell>
        </row>
        <row r="119">
          <cell r="A119" t="str">
            <v>5104030205.112</v>
          </cell>
          <cell r="B119" t="str">
            <v>วัสดุบริโภคใช้ไป</v>
          </cell>
          <cell r="C119" t="str">
            <v>MC</v>
          </cell>
          <cell r="D119" t="str">
            <v>บช</v>
          </cell>
        </row>
        <row r="120">
          <cell r="A120" t="str">
            <v>5104030205.113</v>
          </cell>
          <cell r="B120" t="str">
            <v>วัสดุเครื่องแต่งกายใช้ไป</v>
          </cell>
          <cell r="C120" t="str">
            <v>MC</v>
          </cell>
          <cell r="D120" t="str">
            <v>บช</v>
          </cell>
        </row>
        <row r="121">
          <cell r="A121" t="str">
            <v>5104030205.117</v>
          </cell>
          <cell r="B121" t="str">
            <v>วัสดุทันตกรรมใช้ไป</v>
          </cell>
          <cell r="C121" t="str">
            <v>MC</v>
          </cell>
          <cell r="D121" t="str">
            <v>บช</v>
          </cell>
        </row>
        <row r="122">
          <cell r="A122" t="str">
            <v>5104030205.118</v>
          </cell>
          <cell r="B122" t="str">
            <v>วัสดุเอกซเรย์ใช้ไป</v>
          </cell>
          <cell r="C122" t="str">
            <v>MC</v>
          </cell>
          <cell r="D122" t="str">
            <v>บช</v>
          </cell>
        </row>
        <row r="123">
          <cell r="A123" t="str">
            <v>5104030206.101</v>
          </cell>
          <cell r="B123" t="str">
            <v>ค่าครุภัณฑ์มูลค่าต่ำกว่าเกณฑ์</v>
          </cell>
          <cell r="C123" t="str">
            <v>MC</v>
          </cell>
          <cell r="D123" t="str">
            <v>บำรุง</v>
          </cell>
        </row>
        <row r="124">
          <cell r="A124" t="str">
            <v>5104030207.101</v>
          </cell>
          <cell r="B124" t="str">
            <v>ค่าใช้จ่ายในการประชุม</v>
          </cell>
          <cell r="C124" t="str">
            <v>MC</v>
          </cell>
          <cell r="D124" t="str">
            <v>บำรุง</v>
          </cell>
        </row>
        <row r="125">
          <cell r="A125" t="str">
            <v>5104030208.101</v>
          </cell>
          <cell r="B125" t="str">
            <v>ค่ารับรองและพิธีการ</v>
          </cell>
          <cell r="C125" t="str">
            <v>MC</v>
          </cell>
          <cell r="D125" t="str">
            <v>บำรุง</v>
          </cell>
        </row>
        <row r="126">
          <cell r="A126" t="str">
            <v>5104030210.101</v>
          </cell>
          <cell r="B126" t="str">
            <v xml:space="preserve">ค่าเช่าอสังหาริมทรัพย์ </v>
          </cell>
          <cell r="C126" t="str">
            <v>MC</v>
          </cell>
          <cell r="D126" t="str">
            <v>บำรุง</v>
          </cell>
        </row>
        <row r="127">
          <cell r="A127" t="str">
            <v>5104030212.101</v>
          </cell>
          <cell r="B127" t="str">
            <v xml:space="preserve">ค่าเช่าเบ็ดเตล็ด </v>
          </cell>
          <cell r="C127" t="str">
            <v>MC</v>
          </cell>
          <cell r="D127" t="str">
            <v>บำรุง</v>
          </cell>
        </row>
        <row r="128">
          <cell r="A128" t="str">
            <v>5104030217.101</v>
          </cell>
          <cell r="B128" t="str">
            <v>เงินชดเชยค่างานสิ่งก่อสร้าง</v>
          </cell>
          <cell r="C128" t="str">
            <v>MC</v>
          </cell>
          <cell r="D128" t="str">
            <v>บำรุง</v>
          </cell>
        </row>
        <row r="129">
          <cell r="A129" t="str">
            <v>5104030218.101</v>
          </cell>
          <cell r="B129" t="str">
            <v>ค่าใช้จ่ายผลักส่งเป็นรายได้แผ่นดิน</v>
          </cell>
          <cell r="C129" t="str">
            <v>MC</v>
          </cell>
          <cell r="D129" t="str">
            <v>บำรุง</v>
          </cell>
        </row>
        <row r="130">
          <cell r="A130" t="str">
            <v>5104030219.101</v>
          </cell>
          <cell r="B130" t="str">
            <v>ค่าประชาสัมพันธ์</v>
          </cell>
          <cell r="C130" t="str">
            <v>MC</v>
          </cell>
          <cell r="D130" t="str">
            <v>บำรุง</v>
          </cell>
        </row>
        <row r="131">
          <cell r="A131" t="str">
            <v>5104030299.102</v>
          </cell>
          <cell r="B131" t="str">
            <v>ค่าใช้จ่ายตามโครงการ (UC) (PP)</v>
          </cell>
          <cell r="C131" t="str">
            <v>MC</v>
          </cell>
          <cell r="D131" t="str">
            <v>บำรุง</v>
          </cell>
        </row>
        <row r="132">
          <cell r="A132" t="str">
            <v>5104030299.103</v>
          </cell>
          <cell r="B132" t="str">
            <v>ค่าใช้จ่ายตามโครงการ (เงินงบประมาณ)</v>
          </cell>
          <cell r="C132" t="str">
            <v>MC</v>
          </cell>
          <cell r="D132" t="str">
            <v>บำรุง</v>
          </cell>
        </row>
        <row r="133">
          <cell r="A133" t="str">
            <v>5104030299.104</v>
          </cell>
          <cell r="B133" t="str">
            <v>ค่าใช้สอยอื่นๆ</v>
          </cell>
          <cell r="C133" t="str">
            <v>MC</v>
          </cell>
          <cell r="D133" t="str">
            <v>บำรุง</v>
          </cell>
        </row>
        <row r="134">
          <cell r="A134" t="str">
            <v>5104030299.105</v>
          </cell>
          <cell r="B134" t="str">
            <v>ค่าใช้จ่ายตามโครงการ (เงินนอกงบประมาณ)</v>
          </cell>
          <cell r="C134" t="str">
            <v>MC</v>
          </cell>
          <cell r="D134" t="str">
            <v>บำรุง</v>
          </cell>
        </row>
        <row r="135">
          <cell r="A135" t="str">
            <v>5104030299.202</v>
          </cell>
          <cell r="B135" t="str">
            <v>ค่ารักษาตามจ่าย UC ในสังกัด สป. สธ.</v>
          </cell>
          <cell r="C135" t="str">
            <v>MC</v>
          </cell>
          <cell r="D135" t="str">
            <v>บำรุง</v>
          </cell>
        </row>
        <row r="136">
          <cell r="A136" t="str">
            <v>5104030299.203</v>
          </cell>
          <cell r="B136" t="str">
            <v>ค่ารักษาตามจ่าย UC นอกสังกัด สป. สธ.</v>
          </cell>
          <cell r="C136" t="str">
            <v>MC</v>
          </cell>
          <cell r="D136" t="str">
            <v>บำรุง</v>
          </cell>
        </row>
        <row r="137">
          <cell r="A137" t="str">
            <v>5104030299.204</v>
          </cell>
          <cell r="B137" t="str">
            <v>ค่าจ้าง/ค่าเช่า/ค่าซ่อมบำรุง สิ่งก่อสร้างและครุภัณฑ์ (งบลงทุน UC)</v>
          </cell>
          <cell r="C137" t="str">
            <v>MC</v>
          </cell>
          <cell r="D137" t="str">
            <v>อื่น</v>
          </cell>
        </row>
        <row r="138">
          <cell r="A138" t="str">
            <v>5104030299.501</v>
          </cell>
          <cell r="B138" t="str">
            <v>ค่ารักษาตามจ่ายคนต่างด้าวและแรงงานต่างด้าว</v>
          </cell>
          <cell r="C138" t="str">
            <v>MC</v>
          </cell>
          <cell r="D138" t="str">
            <v>บำรุง</v>
          </cell>
        </row>
        <row r="139">
          <cell r="A139" t="str">
            <v>5104030299.502</v>
          </cell>
          <cell r="B139" t="str">
            <v>ค่าใช้จ่ายตามโครงการ (P&amp;P) แรงงานต่างด้าว</v>
          </cell>
          <cell r="C139" t="str">
            <v>MC</v>
          </cell>
          <cell r="D139" t="str">
            <v>บำรุง</v>
          </cell>
        </row>
        <row r="140">
          <cell r="A140" t="str">
            <v>5104030299.701</v>
          </cell>
          <cell r="B140" t="str">
            <v>ค่าใช้จ่ายตามโครงการ (P&amp;P) บุคคลที่มีปัญหาสถานะและสิทธิ</v>
          </cell>
          <cell r="C140" t="str">
            <v>MC</v>
          </cell>
          <cell r="D140" t="str">
            <v>บำรุง</v>
          </cell>
        </row>
        <row r="141">
          <cell r="A141" t="str">
            <v>5104030299.702</v>
          </cell>
          <cell r="B141" t="str">
            <v>ค่ารักษาตามจ่ายบุคคลที่มีปัญหาสถานะและสิทธิ</v>
          </cell>
          <cell r="C141" t="str">
            <v>MC</v>
          </cell>
          <cell r="D141" t="str">
            <v>บำรุง</v>
          </cell>
        </row>
        <row r="142">
          <cell r="A142" t="str">
            <v>5104040102.101</v>
          </cell>
          <cell r="B142" t="str">
            <v>ค่าตอบแทนเงินเพิ่มพิเศษแพทย์ไม่ทำเวชปฏิบัติฯลฯ (บริการ)</v>
          </cell>
          <cell r="C142" t="str">
            <v>LC</v>
          </cell>
          <cell r="D142" t="str">
            <v>บำรุง</v>
          </cell>
        </row>
        <row r="143">
          <cell r="A143" t="str">
            <v>5104040102.102</v>
          </cell>
          <cell r="B143" t="str">
            <v>ค่าตอบแทนเงินเพิ่มพิเศษทันตแพทย์ไม่ทำเวชปฏิบัติฯลฯ(บริการ)</v>
          </cell>
          <cell r="C143" t="str">
            <v>LC</v>
          </cell>
          <cell r="D143" t="str">
            <v>บำรุง</v>
          </cell>
        </row>
        <row r="144">
          <cell r="A144" t="str">
            <v>5104040102.103</v>
          </cell>
          <cell r="B144" t="str">
            <v>ค่าตอบแทนเงินเพิ่มเภสัชกรไม่ทำเวชปฏิบัติฯลฯ (บริการ)</v>
          </cell>
          <cell r="C144" t="str">
            <v>LC</v>
          </cell>
          <cell r="D144" t="str">
            <v>บำรุง</v>
          </cell>
        </row>
        <row r="145">
          <cell r="A145" t="str">
            <v>5104040102.104</v>
          </cell>
          <cell r="B145" t="str">
            <v>ค่าตอบแทนในการปฏิบัติงานของเจ้าหน้าที่ (บริการ)</v>
          </cell>
          <cell r="C145" t="str">
            <v>LC</v>
          </cell>
          <cell r="D145" t="str">
            <v>บำรุง</v>
          </cell>
        </row>
        <row r="146">
          <cell r="A146" t="str">
            <v>5104040102.105</v>
          </cell>
          <cell r="B146" t="str">
            <v>ค่าตอบแทนในการปฏิบัติงานของเจ้าหน้าที่ (สนับสนุน)</v>
          </cell>
          <cell r="C146" t="str">
            <v>LC</v>
          </cell>
          <cell r="D146" t="str">
            <v>บำรุง</v>
          </cell>
        </row>
        <row r="147">
          <cell r="A147" t="str">
            <v>5104040102.106</v>
          </cell>
          <cell r="B147" t="str">
            <v>ค่าตอบแทนการปฏิบัติงานในคลินิกพิเศษนอกเวลา</v>
          </cell>
          <cell r="C147" t="str">
            <v>LC</v>
          </cell>
          <cell r="D147" t="str">
            <v>บำรุง</v>
          </cell>
        </row>
        <row r="148">
          <cell r="A148" t="str">
            <v>5104040102.107</v>
          </cell>
          <cell r="B148" t="str">
            <v>ค่าตอบแทนการปฏิบัติงานชันสูตรพลิกศพ (เงินงบประมาณ)</v>
          </cell>
          <cell r="C148" t="str">
            <v>LC</v>
          </cell>
          <cell r="D148" t="str">
            <v>งปม.</v>
          </cell>
        </row>
        <row r="149">
          <cell r="A149" t="str">
            <v>5104040102.108</v>
          </cell>
          <cell r="B149" t="str">
            <v>ค่าตอบแทนการปฏิบัติงานชันสูตรพลิกศพ (เงินนอกงบประมาณ)</v>
          </cell>
          <cell r="C149" t="str">
            <v>LC</v>
          </cell>
          <cell r="D149" t="str">
            <v>บำรุง</v>
          </cell>
        </row>
        <row r="150">
          <cell r="A150" t="str">
            <v>5104040102.109</v>
          </cell>
          <cell r="B150" t="str">
            <v>ค่าตอบแทนปฏิบัติงานแพทย์สาขาส่งเสริมพิเศษ</v>
          </cell>
          <cell r="C150" t="str">
            <v>LC</v>
          </cell>
          <cell r="D150" t="str">
            <v>บำรุง</v>
          </cell>
        </row>
        <row r="151">
          <cell r="A151" t="str">
            <v>5104040102.110</v>
          </cell>
          <cell r="B151" t="str">
            <v>ค่าตอบแทนปฏิบัติงานส่งเสริมสุขภาพและเวชปฏิบัติครอบครัว</v>
          </cell>
          <cell r="C151" t="str">
            <v>LC</v>
          </cell>
          <cell r="D151" t="str">
            <v>บำรุง</v>
          </cell>
        </row>
        <row r="152">
          <cell r="A152" t="str">
            <v>5104040102.111</v>
          </cell>
          <cell r="B152" t="str">
            <v>ค่าตอบแทนการปฏิบัติงานในลักษณะค่าเบี้ยเลี้ยงเหมาจ่าย (บริการ) - เงินงบประมาณ</v>
          </cell>
          <cell r="C152" t="str">
            <v>LC</v>
          </cell>
          <cell r="D152" t="str">
            <v>งปม.</v>
          </cell>
        </row>
        <row r="153">
          <cell r="A153" t="str">
            <v>5104040102.112</v>
          </cell>
          <cell r="B153" t="str">
            <v>ค่าตอบแทนการปฏิบัติงานในลักษณะค่าเบี้ยเลี้ยงเหมาจ่าย (สนับสนุน) - เงินงบประมาณ</v>
          </cell>
          <cell r="C153" t="str">
            <v>LC</v>
          </cell>
          <cell r="D153" t="str">
            <v>งปม.</v>
          </cell>
        </row>
        <row r="154">
          <cell r="A154" t="str">
            <v>5104040102.113</v>
          </cell>
          <cell r="B154" t="str">
            <v>ค่าตอบแทนการปฏิบัติงานในลักษณะค่าเบี้ยเลี้ยงเหมาจ่าย (บริการ)  - เงินนอกงบประมาณ</v>
          </cell>
          <cell r="C154" t="str">
            <v>LC</v>
          </cell>
          <cell r="D154" t="str">
            <v>บำรุง</v>
          </cell>
        </row>
        <row r="155">
          <cell r="A155" t="str">
            <v>5104040102.114</v>
          </cell>
          <cell r="B155" t="str">
            <v>ค่าตอบแทนการปฏิบัติงานในลักษณะค่าเบี้ยเลี้ยงเหมาจ่าย (สนับสนุน)  - เงินนอกงบประมาณ</v>
          </cell>
          <cell r="C155" t="str">
            <v>LC</v>
          </cell>
          <cell r="D155" t="str">
            <v>บำรุง</v>
          </cell>
        </row>
        <row r="156">
          <cell r="A156" t="str">
            <v>5104040102.115</v>
          </cell>
          <cell r="B156" t="str">
            <v>ค่าตอบแทนตามผลการปฏิบัติงาน (บริการ) - เงินงบประมาณ</v>
          </cell>
          <cell r="C156" t="str">
            <v>LC</v>
          </cell>
          <cell r="D156" t="str">
            <v>งปม.</v>
          </cell>
        </row>
        <row r="157">
          <cell r="A157" t="str">
            <v>5104040102.116</v>
          </cell>
          <cell r="B157" t="str">
            <v>ค่าตอบแทนตามผลการปฏิบัติงาน (สนับสนุน) - เงินงบประมาณ</v>
          </cell>
          <cell r="C157" t="str">
            <v>LC</v>
          </cell>
          <cell r="D157" t="str">
            <v>งปม.</v>
          </cell>
        </row>
        <row r="158">
          <cell r="A158" t="str">
            <v>5104040102.117</v>
          </cell>
          <cell r="B158" t="str">
            <v>ค่าตอบแทนตามผลการปฏิบัติงาน (บริการ) - เงินนอกงบประมาณ</v>
          </cell>
          <cell r="C158" t="str">
            <v>LC</v>
          </cell>
          <cell r="D158" t="str">
            <v>บำรุง</v>
          </cell>
        </row>
        <row r="159">
          <cell r="A159" t="str">
            <v>5104040102.118</v>
          </cell>
          <cell r="B159" t="str">
            <v>ค่าตอบแทนตามผลการปฏิบัติงาน (สนับสนุน)  - เงินนอกงบประมาณ</v>
          </cell>
          <cell r="C159" t="str">
            <v>LC</v>
          </cell>
          <cell r="D159" t="str">
            <v>บำรุง</v>
          </cell>
        </row>
        <row r="160">
          <cell r="A160" t="str">
            <v>5104040102.119</v>
          </cell>
          <cell r="B160" t="str">
            <v>ค่าตอบแทนการปฏิบัติงานอื่น -เงินงบประมาณ</v>
          </cell>
          <cell r="C160" t="str">
            <v>LC</v>
          </cell>
          <cell r="D160" t="str">
            <v>งปม.</v>
          </cell>
        </row>
        <row r="161">
          <cell r="A161" t="str">
            <v>5104040102.120</v>
          </cell>
          <cell r="B161" t="str">
            <v>ค่าตอบแทนการปฏิบัติงานอื่น-เงินนอกงบประมาณ</v>
          </cell>
          <cell r="C161" t="str">
            <v>LC</v>
          </cell>
          <cell r="D161" t="str">
            <v>บำรุง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292B-20E6-45D5-88A8-0343046F4DB2}">
  <sheetPr filterMode="1"/>
  <dimension ref="A1:W902"/>
  <sheetViews>
    <sheetView tabSelected="1" zoomScale="70" zoomScaleNormal="70" workbookViewId="0">
      <pane xSplit="5" ySplit="2" topLeftCell="J3" activePane="bottomRight" state="frozen"/>
      <selection pane="topRight" activeCell="F1" sqref="F1"/>
      <selection pane="bottomLeft" activeCell="A3" sqref="A3"/>
      <selection pane="bottomRight" activeCell="N495" sqref="N495"/>
    </sheetView>
  </sheetViews>
  <sheetFormatPr defaultColWidth="8.88671875" defaultRowHeight="24.6"/>
  <cols>
    <col min="1" max="1" width="6.5546875" style="4" customWidth="1"/>
    <col min="2" max="2" width="18.5546875" style="4" bestFit="1" customWidth="1"/>
    <col min="3" max="3" width="10.6640625" style="4" bestFit="1" customWidth="1"/>
    <col min="4" max="4" width="20.77734375" style="4" customWidth="1"/>
    <col min="5" max="5" width="10" style="4" customWidth="1"/>
    <col min="6" max="6" width="9.44140625" style="29" bestFit="1" customWidth="1"/>
    <col min="7" max="7" width="9.88671875" style="29" bestFit="1" customWidth="1"/>
    <col min="8" max="8" width="11.77734375" style="29" bestFit="1" customWidth="1"/>
    <col min="9" max="10" width="16.88671875" style="4" bestFit="1" customWidth="1"/>
    <col min="11" max="11" width="13.5546875" style="4" customWidth="1"/>
    <col min="12" max="12" width="16.88671875" style="4" bestFit="1" customWidth="1"/>
    <col min="13" max="13" width="19" style="4" bestFit="1" customWidth="1"/>
    <col min="14" max="14" width="18.44140625" style="4" customWidth="1"/>
    <col min="15" max="15" width="16.88671875" style="4" bestFit="1" customWidth="1"/>
    <col min="16" max="16" width="14.88671875" style="4" customWidth="1"/>
    <col min="17" max="17" width="16.88671875" style="4" bestFit="1" customWidth="1"/>
    <col min="18" max="19" width="9.21875" style="4" customWidth="1"/>
    <col min="20" max="20" width="12.33203125" style="4" bestFit="1" customWidth="1"/>
    <col min="21" max="21" width="19.6640625" style="43" customWidth="1"/>
    <col min="22" max="22" width="18.77734375" style="29" customWidth="1"/>
    <col min="23" max="23" width="14" style="4" customWidth="1"/>
    <col min="24" max="16384" width="8.88671875" style="4"/>
  </cols>
  <sheetData>
    <row r="1" spans="1:22" ht="30">
      <c r="B1" s="26" t="s">
        <v>2495</v>
      </c>
      <c r="M1" s="27" t="s">
        <v>1925</v>
      </c>
      <c r="N1" s="27" t="s">
        <v>1926</v>
      </c>
      <c r="O1" s="27" t="s">
        <v>1927</v>
      </c>
      <c r="P1" s="28" t="s">
        <v>1928</v>
      </c>
      <c r="Q1" s="27" t="s">
        <v>1929</v>
      </c>
    </row>
    <row r="2" spans="1:22" s="5" customFormat="1" ht="81">
      <c r="A2" s="16" t="s">
        <v>1894</v>
      </c>
      <c r="B2" s="16" t="s">
        <v>1895</v>
      </c>
      <c r="C2" s="16" t="s">
        <v>1903</v>
      </c>
      <c r="D2" s="16" t="s">
        <v>1896</v>
      </c>
      <c r="E2" s="16" t="s">
        <v>1897</v>
      </c>
      <c r="F2" s="30" t="s">
        <v>1918</v>
      </c>
      <c r="G2" s="30" t="s">
        <v>1919</v>
      </c>
      <c r="H2" s="31" t="s">
        <v>1920</v>
      </c>
      <c r="I2" s="16" t="s">
        <v>1921</v>
      </c>
      <c r="J2" s="16" t="s">
        <v>1922</v>
      </c>
      <c r="K2" s="16" t="s">
        <v>1923</v>
      </c>
      <c r="L2" s="16" t="s">
        <v>1924</v>
      </c>
      <c r="M2" s="12" t="s">
        <v>1</v>
      </c>
      <c r="N2" s="13" t="s">
        <v>1930</v>
      </c>
      <c r="O2" s="13" t="s">
        <v>1931</v>
      </c>
      <c r="P2" s="14" t="s">
        <v>1932</v>
      </c>
      <c r="Q2" s="15" t="s">
        <v>1933</v>
      </c>
      <c r="R2" s="17" t="s">
        <v>1935</v>
      </c>
      <c r="T2" s="6"/>
      <c r="V2" s="41"/>
    </row>
    <row r="3" spans="1:22" hidden="1">
      <c r="A3" s="18">
        <v>1</v>
      </c>
      <c r="B3" s="19" t="s">
        <v>3</v>
      </c>
      <c r="C3" s="19" t="s">
        <v>4</v>
      </c>
      <c r="D3" s="19" t="s">
        <v>5</v>
      </c>
      <c r="E3" s="19" t="s">
        <v>6</v>
      </c>
      <c r="F3" s="20">
        <v>2.81</v>
      </c>
      <c r="G3" s="20">
        <v>2.5499999999999998</v>
      </c>
      <c r="H3" s="20">
        <v>1.39</v>
      </c>
      <c r="I3" s="21">
        <v>991641307.98000002</v>
      </c>
      <c r="J3" s="21">
        <v>81130517.530000001</v>
      </c>
      <c r="K3" s="22">
        <v>0</v>
      </c>
      <c r="L3" s="21">
        <v>232938325.50999999</v>
      </c>
      <c r="M3" s="21">
        <v>214336840.56</v>
      </c>
      <c r="N3" s="23" t="e">
        <f>INDEX(Cost!$E:$E,MATCH(Result_Risk7!$C3,Cost!$A:$A,0))</f>
        <v>#N/A</v>
      </c>
      <c r="O3" s="23" t="e">
        <f>M3-N3</f>
        <v>#N/A</v>
      </c>
      <c r="P3" s="24" t="str">
        <f>IF(H3&gt;3,"60%",IF(H3&gt;=2.51,"50%",IF(H3&gt;=2.01,"40%",IF(H3&gt;=1.51,"30%","0%"))))</f>
        <v>0%</v>
      </c>
      <c r="Q3" s="23" t="e">
        <f>IF(O3&gt;0,O3*P3,0)</f>
        <v>#N/A</v>
      </c>
      <c r="R3" s="25" t="e">
        <f>IF(Q3&gt;0,"ลงทุนได้","")</f>
        <v>#N/A</v>
      </c>
      <c r="S3" s="11"/>
      <c r="T3" s="9" t="s">
        <v>0</v>
      </c>
      <c r="U3" s="9" t="s">
        <v>1911</v>
      </c>
      <c r="V3" s="4"/>
    </row>
    <row r="4" spans="1:22" ht="25.2" hidden="1" thickBot="1">
      <c r="A4" s="18">
        <v>1</v>
      </c>
      <c r="B4" s="19" t="s">
        <v>3</v>
      </c>
      <c r="C4" s="19" t="s">
        <v>7</v>
      </c>
      <c r="D4" s="19" t="s">
        <v>8</v>
      </c>
      <c r="E4" s="19" t="s">
        <v>9</v>
      </c>
      <c r="F4" s="20">
        <v>2.35</v>
      </c>
      <c r="G4" s="20">
        <v>2.12</v>
      </c>
      <c r="H4" s="20">
        <v>0.96</v>
      </c>
      <c r="I4" s="21">
        <v>35287931.859999999</v>
      </c>
      <c r="J4" s="21">
        <v>27698676.09</v>
      </c>
      <c r="K4" s="22">
        <v>0</v>
      </c>
      <c r="L4" s="21">
        <v>31224973.359999999</v>
      </c>
      <c r="M4" s="21">
        <v>-1148835.8899999999</v>
      </c>
      <c r="N4" s="23" t="e">
        <f>INDEX(Cost!$E:$E,MATCH(Result_Risk7!$C4,Cost!$A:$A,0))</f>
        <v>#N/A</v>
      </c>
      <c r="O4" s="23" t="e">
        <f t="shared" ref="O4:O67" si="0">M4-N4</f>
        <v>#N/A</v>
      </c>
      <c r="P4" s="24" t="str">
        <f t="shared" ref="P4:P67" si="1">IF(H4&gt;3,"60%",IF(H4&gt;=2.51,"50%",IF(H4&gt;=2.01,"40%",IF(H4&gt;=1.51,"30%","0%"))))</f>
        <v>0%</v>
      </c>
      <c r="Q4" s="23" t="e">
        <f t="shared" ref="Q4:Q67" si="2">IF(O4&gt;0,O4*P4,0)</f>
        <v>#N/A</v>
      </c>
      <c r="R4" s="25" t="e">
        <f t="shared" ref="R4:R67" si="3">IF(Q4&gt;0,"ลงทุนได้","")</f>
        <v>#N/A</v>
      </c>
      <c r="S4" s="11"/>
      <c r="T4" s="7" t="s">
        <v>1910</v>
      </c>
      <c r="U4" s="7" t="s">
        <v>1912</v>
      </c>
      <c r="V4" s="4"/>
    </row>
    <row r="5" spans="1:22" ht="25.2" hidden="1" thickBot="1">
      <c r="A5" s="18">
        <v>1</v>
      </c>
      <c r="B5" s="19" t="s">
        <v>3</v>
      </c>
      <c r="C5" s="19" t="s">
        <v>10</v>
      </c>
      <c r="D5" s="19" t="s">
        <v>11</v>
      </c>
      <c r="E5" s="19" t="s">
        <v>9</v>
      </c>
      <c r="F5" s="20">
        <v>2.3199999999999998</v>
      </c>
      <c r="G5" s="20">
        <v>2.17</v>
      </c>
      <c r="H5" s="20">
        <v>0.73</v>
      </c>
      <c r="I5" s="21">
        <v>64915070.090000004</v>
      </c>
      <c r="J5" s="21">
        <v>46513751.5</v>
      </c>
      <c r="K5" s="22">
        <v>1</v>
      </c>
      <c r="L5" s="21">
        <v>50442959.799999997</v>
      </c>
      <c r="M5" s="21">
        <v>-13752270.74</v>
      </c>
      <c r="N5" s="23" t="e">
        <f>INDEX(Cost!$E:$E,MATCH(Result_Risk7!$C5,Cost!$A:$A,0))</f>
        <v>#N/A</v>
      </c>
      <c r="O5" s="23" t="e">
        <f t="shared" si="0"/>
        <v>#N/A</v>
      </c>
      <c r="P5" s="24" t="str">
        <f t="shared" si="1"/>
        <v>0%</v>
      </c>
      <c r="Q5" s="23" t="e">
        <f t="shared" si="2"/>
        <v>#N/A</v>
      </c>
      <c r="R5" s="25" t="e">
        <f t="shared" si="3"/>
        <v>#N/A</v>
      </c>
      <c r="S5" s="11"/>
      <c r="T5" s="8" t="s">
        <v>1913</v>
      </c>
      <c r="U5" s="10">
        <v>0.3</v>
      </c>
      <c r="V5" s="4"/>
    </row>
    <row r="6" spans="1:22" ht="25.2" hidden="1" thickBot="1">
      <c r="A6" s="18">
        <v>1</v>
      </c>
      <c r="B6" s="19" t="s">
        <v>3</v>
      </c>
      <c r="C6" s="19" t="s">
        <v>12</v>
      </c>
      <c r="D6" s="19" t="s">
        <v>13</v>
      </c>
      <c r="E6" s="19" t="s">
        <v>9</v>
      </c>
      <c r="F6" s="20">
        <v>2.11</v>
      </c>
      <c r="G6" s="20">
        <v>1.94</v>
      </c>
      <c r="H6" s="20">
        <v>0.96</v>
      </c>
      <c r="I6" s="21">
        <v>6535828.6699999999</v>
      </c>
      <c r="J6" s="21">
        <v>3172315.08</v>
      </c>
      <c r="K6" s="22">
        <v>0</v>
      </c>
      <c r="L6" s="21">
        <v>6276144.1399999997</v>
      </c>
      <c r="M6" s="21">
        <v>-408727.71</v>
      </c>
      <c r="N6" s="23" t="e">
        <f>INDEX(Cost!$E:$E,MATCH(Result_Risk7!$C6,Cost!$A:$A,0))</f>
        <v>#N/A</v>
      </c>
      <c r="O6" s="23" t="e">
        <f t="shared" si="0"/>
        <v>#N/A</v>
      </c>
      <c r="P6" s="24" t="str">
        <f t="shared" si="1"/>
        <v>0%</v>
      </c>
      <c r="Q6" s="23" t="e">
        <f t="shared" si="2"/>
        <v>#N/A</v>
      </c>
      <c r="R6" s="25" t="e">
        <f t="shared" si="3"/>
        <v>#N/A</v>
      </c>
      <c r="S6" s="11"/>
      <c r="T6" s="8" t="s">
        <v>1914</v>
      </c>
      <c r="U6" s="10">
        <v>0.4</v>
      </c>
      <c r="V6" s="4"/>
    </row>
    <row r="7" spans="1:22" ht="25.2" hidden="1" thickBot="1">
      <c r="A7" s="18">
        <v>1</v>
      </c>
      <c r="B7" s="19" t="s">
        <v>3</v>
      </c>
      <c r="C7" s="19" t="s">
        <v>14</v>
      </c>
      <c r="D7" s="19" t="s">
        <v>15</v>
      </c>
      <c r="E7" s="19" t="s">
        <v>9</v>
      </c>
      <c r="F7" s="20">
        <v>3.68</v>
      </c>
      <c r="G7" s="20">
        <v>3.31</v>
      </c>
      <c r="H7" s="20">
        <v>1.3</v>
      </c>
      <c r="I7" s="21">
        <v>107985453.40000001</v>
      </c>
      <c r="J7" s="21">
        <v>44086433.659999996</v>
      </c>
      <c r="K7" s="22">
        <v>0</v>
      </c>
      <c r="L7" s="21">
        <v>69680463.450000003</v>
      </c>
      <c r="M7" s="21">
        <v>14075438.859999999</v>
      </c>
      <c r="N7" s="23" t="e">
        <f>INDEX(Cost!$E:$E,MATCH(Result_Risk7!$C7,Cost!$A:$A,0))</f>
        <v>#N/A</v>
      </c>
      <c r="O7" s="23" t="e">
        <f t="shared" si="0"/>
        <v>#N/A</v>
      </c>
      <c r="P7" s="24" t="str">
        <f t="shared" si="1"/>
        <v>0%</v>
      </c>
      <c r="Q7" s="23" t="e">
        <f t="shared" si="2"/>
        <v>#N/A</v>
      </c>
      <c r="R7" s="25" t="e">
        <f t="shared" si="3"/>
        <v>#N/A</v>
      </c>
      <c r="S7" s="11"/>
      <c r="T7" s="8" t="s">
        <v>1915</v>
      </c>
      <c r="U7" s="10">
        <v>0.5</v>
      </c>
      <c r="V7" s="4"/>
    </row>
    <row r="8" spans="1:22" ht="25.2" hidden="1" thickBot="1">
      <c r="A8" s="18">
        <v>1</v>
      </c>
      <c r="B8" s="19" t="s">
        <v>3</v>
      </c>
      <c r="C8" s="19" t="s">
        <v>16</v>
      </c>
      <c r="D8" s="19" t="s">
        <v>17</v>
      </c>
      <c r="E8" s="19" t="s">
        <v>9</v>
      </c>
      <c r="F8" s="20">
        <v>5.79</v>
      </c>
      <c r="G8" s="20">
        <v>5.27</v>
      </c>
      <c r="H8" s="20">
        <v>3.34</v>
      </c>
      <c r="I8" s="21">
        <v>31876462.739999998</v>
      </c>
      <c r="J8" s="21">
        <v>13454641.640000001</v>
      </c>
      <c r="K8" s="22">
        <v>0</v>
      </c>
      <c r="L8" s="21">
        <v>17414080.359999999</v>
      </c>
      <c r="M8" s="21">
        <v>15564327.880000001</v>
      </c>
      <c r="N8" s="23" t="e">
        <f>INDEX(Cost!$E:$E,MATCH(Result_Risk7!$C8,Cost!$A:$A,0))</f>
        <v>#N/A</v>
      </c>
      <c r="O8" s="23" t="e">
        <f t="shared" si="0"/>
        <v>#N/A</v>
      </c>
      <c r="P8" s="24" t="str">
        <f t="shared" si="1"/>
        <v>60%</v>
      </c>
      <c r="Q8" s="23" t="e">
        <f t="shared" si="2"/>
        <v>#N/A</v>
      </c>
      <c r="R8" s="25" t="e">
        <f t="shared" si="3"/>
        <v>#N/A</v>
      </c>
      <c r="S8" s="11"/>
      <c r="T8" s="8" t="s">
        <v>1916</v>
      </c>
      <c r="U8" s="10">
        <v>0.6</v>
      </c>
      <c r="V8" s="4"/>
    </row>
    <row r="9" spans="1:22" hidden="1">
      <c r="A9" s="18">
        <v>1</v>
      </c>
      <c r="B9" s="19" t="s">
        <v>3</v>
      </c>
      <c r="C9" s="19" t="s">
        <v>18</v>
      </c>
      <c r="D9" s="19" t="s">
        <v>19</v>
      </c>
      <c r="E9" s="19" t="s">
        <v>9</v>
      </c>
      <c r="F9" s="20">
        <v>6.49</v>
      </c>
      <c r="G9" s="20">
        <v>6.36</v>
      </c>
      <c r="H9" s="20">
        <v>5.92</v>
      </c>
      <c r="I9" s="21">
        <v>433748644.97000003</v>
      </c>
      <c r="J9" s="21">
        <v>115827731.03</v>
      </c>
      <c r="K9" s="22">
        <v>0</v>
      </c>
      <c r="L9" s="21">
        <v>59908241.609999999</v>
      </c>
      <c r="M9" s="21">
        <v>388673644.83999997</v>
      </c>
      <c r="N9" s="23" t="e">
        <f>INDEX(Cost!$E:$E,MATCH(Result_Risk7!$C9,Cost!$A:$A,0))</f>
        <v>#N/A</v>
      </c>
      <c r="O9" s="23" t="e">
        <f t="shared" si="0"/>
        <v>#N/A</v>
      </c>
      <c r="P9" s="24" t="str">
        <f t="shared" si="1"/>
        <v>60%</v>
      </c>
      <c r="Q9" s="23" t="e">
        <f t="shared" si="2"/>
        <v>#N/A</v>
      </c>
      <c r="R9" s="25" t="e">
        <f t="shared" si="3"/>
        <v>#N/A</v>
      </c>
      <c r="S9" s="11"/>
      <c r="U9" s="4"/>
      <c r="V9" s="4"/>
    </row>
    <row r="10" spans="1:22" hidden="1">
      <c r="A10" s="18">
        <v>1</v>
      </c>
      <c r="B10" s="19" t="s">
        <v>3</v>
      </c>
      <c r="C10" s="19" t="s">
        <v>20</v>
      </c>
      <c r="D10" s="19" t="s">
        <v>21</v>
      </c>
      <c r="E10" s="19" t="s">
        <v>9</v>
      </c>
      <c r="F10" s="20">
        <v>4.5999999999999996</v>
      </c>
      <c r="G10" s="20">
        <v>4.45</v>
      </c>
      <c r="H10" s="20">
        <v>3.94</v>
      </c>
      <c r="I10" s="21">
        <v>83006339.349999994</v>
      </c>
      <c r="J10" s="21">
        <v>11362168.119999999</v>
      </c>
      <c r="K10" s="22">
        <v>0</v>
      </c>
      <c r="L10" s="21">
        <v>20660938.399999999</v>
      </c>
      <c r="M10" s="21">
        <v>67742971.980000004</v>
      </c>
      <c r="N10" s="23" t="e">
        <f>INDEX(Cost!$E:$E,MATCH(Result_Risk7!$C10,Cost!$A:$A,0))</f>
        <v>#N/A</v>
      </c>
      <c r="O10" s="23" t="e">
        <f t="shared" si="0"/>
        <v>#N/A</v>
      </c>
      <c r="P10" s="24" t="str">
        <f t="shared" si="1"/>
        <v>60%</v>
      </c>
      <c r="Q10" s="23" t="e">
        <f t="shared" si="2"/>
        <v>#N/A</v>
      </c>
      <c r="R10" s="25" t="e">
        <f t="shared" si="3"/>
        <v>#N/A</v>
      </c>
      <c r="S10" s="11"/>
      <c r="U10" s="4"/>
      <c r="V10" s="4"/>
    </row>
    <row r="11" spans="1:22" hidden="1">
      <c r="A11" s="18">
        <v>1</v>
      </c>
      <c r="B11" s="19" t="s">
        <v>3</v>
      </c>
      <c r="C11" s="19" t="s">
        <v>22</v>
      </c>
      <c r="D11" s="19" t="s">
        <v>23</v>
      </c>
      <c r="E11" s="19" t="s">
        <v>9</v>
      </c>
      <c r="F11" s="20">
        <v>3.23</v>
      </c>
      <c r="G11" s="20">
        <v>3.01</v>
      </c>
      <c r="H11" s="20">
        <v>1.49</v>
      </c>
      <c r="I11" s="21">
        <v>45730153.420000002</v>
      </c>
      <c r="J11" s="21">
        <v>33456600.719999999</v>
      </c>
      <c r="K11" s="22">
        <v>0</v>
      </c>
      <c r="L11" s="21">
        <v>43973720.719999999</v>
      </c>
      <c r="M11" s="21">
        <v>10078330.699999999</v>
      </c>
      <c r="N11" s="23" t="e">
        <f>INDEX(Cost!$E:$E,MATCH(Result_Risk7!$C11,Cost!$A:$A,0))</f>
        <v>#N/A</v>
      </c>
      <c r="O11" s="23" t="e">
        <f t="shared" si="0"/>
        <v>#N/A</v>
      </c>
      <c r="P11" s="24" t="str">
        <f t="shared" si="1"/>
        <v>0%</v>
      </c>
      <c r="Q11" s="23" t="e">
        <f t="shared" si="2"/>
        <v>#N/A</v>
      </c>
      <c r="R11" s="25" t="e">
        <f t="shared" si="3"/>
        <v>#N/A</v>
      </c>
      <c r="S11" s="11"/>
      <c r="U11" s="4"/>
      <c r="V11" s="4"/>
    </row>
    <row r="12" spans="1:22" hidden="1">
      <c r="A12" s="18">
        <v>1</v>
      </c>
      <c r="B12" s="19" t="s">
        <v>3</v>
      </c>
      <c r="C12" s="19" t="s">
        <v>24</v>
      </c>
      <c r="D12" s="19" t="s">
        <v>25</v>
      </c>
      <c r="E12" s="19" t="s">
        <v>9</v>
      </c>
      <c r="F12" s="20">
        <v>3.03</v>
      </c>
      <c r="G12" s="20">
        <v>2.68</v>
      </c>
      <c r="H12" s="20">
        <v>1.26</v>
      </c>
      <c r="I12" s="21">
        <v>30753131</v>
      </c>
      <c r="J12" s="21">
        <v>19667168.219999999</v>
      </c>
      <c r="K12" s="22">
        <v>0</v>
      </c>
      <c r="L12" s="21">
        <v>25877301.899999999</v>
      </c>
      <c r="M12" s="21">
        <v>3906039.58</v>
      </c>
      <c r="N12" s="23" t="e">
        <f>INDEX(Cost!$E:$E,MATCH(Result_Risk7!$C12,Cost!$A:$A,0))</f>
        <v>#N/A</v>
      </c>
      <c r="O12" s="23" t="e">
        <f t="shared" si="0"/>
        <v>#N/A</v>
      </c>
      <c r="P12" s="24" t="str">
        <f t="shared" si="1"/>
        <v>0%</v>
      </c>
      <c r="Q12" s="23" t="e">
        <f t="shared" si="2"/>
        <v>#N/A</v>
      </c>
      <c r="R12" s="25" t="e">
        <f t="shared" si="3"/>
        <v>#N/A</v>
      </c>
      <c r="S12" s="11"/>
      <c r="U12" s="4"/>
      <c r="V12" s="4"/>
    </row>
    <row r="13" spans="1:22" hidden="1">
      <c r="A13" s="18">
        <v>1</v>
      </c>
      <c r="B13" s="19" t="s">
        <v>3</v>
      </c>
      <c r="C13" s="19" t="s">
        <v>26</v>
      </c>
      <c r="D13" s="19" t="s">
        <v>27</v>
      </c>
      <c r="E13" s="19" t="s">
        <v>9</v>
      </c>
      <c r="F13" s="20">
        <v>1.8</v>
      </c>
      <c r="G13" s="20">
        <v>1.63</v>
      </c>
      <c r="H13" s="20">
        <v>0.45</v>
      </c>
      <c r="I13" s="21">
        <v>14324706.310000001</v>
      </c>
      <c r="J13" s="21">
        <v>17573156.809999999</v>
      </c>
      <c r="K13" s="22">
        <v>1</v>
      </c>
      <c r="L13" s="21">
        <v>21122057.370000001</v>
      </c>
      <c r="M13" s="21">
        <v>-9983478.3699999992</v>
      </c>
      <c r="N13" s="23" t="e">
        <f>INDEX(Cost!$E:$E,MATCH(Result_Risk7!$C13,Cost!$A:$A,0))</f>
        <v>#N/A</v>
      </c>
      <c r="O13" s="23" t="e">
        <f t="shared" si="0"/>
        <v>#N/A</v>
      </c>
      <c r="P13" s="24" t="str">
        <f t="shared" si="1"/>
        <v>0%</v>
      </c>
      <c r="Q13" s="23" t="e">
        <f t="shared" si="2"/>
        <v>#N/A</v>
      </c>
      <c r="R13" s="25" t="e">
        <f t="shared" si="3"/>
        <v>#N/A</v>
      </c>
      <c r="S13" s="11"/>
      <c r="U13" s="4"/>
      <c r="V13" s="4"/>
    </row>
    <row r="14" spans="1:22" hidden="1">
      <c r="A14" s="18">
        <v>1</v>
      </c>
      <c r="B14" s="19" t="s">
        <v>3</v>
      </c>
      <c r="C14" s="19" t="s">
        <v>28</v>
      </c>
      <c r="D14" s="19" t="s">
        <v>29</v>
      </c>
      <c r="E14" s="19" t="s">
        <v>9</v>
      </c>
      <c r="F14" s="20">
        <v>1.96</v>
      </c>
      <c r="G14" s="20">
        <v>1.83</v>
      </c>
      <c r="H14" s="20">
        <v>0.65</v>
      </c>
      <c r="I14" s="21">
        <v>21261123.699999999</v>
      </c>
      <c r="J14" s="21">
        <v>20665094.920000002</v>
      </c>
      <c r="K14" s="22">
        <v>1</v>
      </c>
      <c r="L14" s="21">
        <v>23397605.390000001</v>
      </c>
      <c r="M14" s="21">
        <v>-7832070.9800000004</v>
      </c>
      <c r="N14" s="23" t="e">
        <f>INDEX(Cost!$E:$E,MATCH(Result_Risk7!$C14,Cost!$A:$A,0))</f>
        <v>#N/A</v>
      </c>
      <c r="O14" s="23" t="e">
        <f t="shared" si="0"/>
        <v>#N/A</v>
      </c>
      <c r="P14" s="24" t="str">
        <f t="shared" si="1"/>
        <v>0%</v>
      </c>
      <c r="Q14" s="23" t="e">
        <f t="shared" si="2"/>
        <v>#N/A</v>
      </c>
      <c r="R14" s="25" t="e">
        <f t="shared" si="3"/>
        <v>#N/A</v>
      </c>
      <c r="S14" s="11"/>
      <c r="U14" s="4"/>
      <c r="V14" s="4"/>
    </row>
    <row r="15" spans="1:22" hidden="1">
      <c r="A15" s="18">
        <v>1</v>
      </c>
      <c r="B15" s="19" t="s">
        <v>3</v>
      </c>
      <c r="C15" s="19" t="s">
        <v>30</v>
      </c>
      <c r="D15" s="19" t="s">
        <v>31</v>
      </c>
      <c r="E15" s="19" t="s">
        <v>9</v>
      </c>
      <c r="F15" s="20">
        <v>3.5</v>
      </c>
      <c r="G15" s="20">
        <v>3.43</v>
      </c>
      <c r="H15" s="20">
        <v>2.99</v>
      </c>
      <c r="I15" s="21">
        <v>137936237.69999999</v>
      </c>
      <c r="J15" s="21">
        <v>27018995.109999999</v>
      </c>
      <c r="K15" s="22">
        <v>0</v>
      </c>
      <c r="L15" s="21">
        <v>34065423.950000003</v>
      </c>
      <c r="M15" s="21">
        <v>108261772.11</v>
      </c>
      <c r="N15" s="23" t="e">
        <f>INDEX(Cost!$E:$E,MATCH(Result_Risk7!$C15,Cost!$A:$A,0))</f>
        <v>#N/A</v>
      </c>
      <c r="O15" s="23" t="e">
        <f t="shared" si="0"/>
        <v>#N/A</v>
      </c>
      <c r="P15" s="24" t="str">
        <f t="shared" si="1"/>
        <v>50%</v>
      </c>
      <c r="Q15" s="23" t="e">
        <f t="shared" si="2"/>
        <v>#N/A</v>
      </c>
      <c r="R15" s="25" t="e">
        <f t="shared" si="3"/>
        <v>#N/A</v>
      </c>
      <c r="S15" s="11"/>
      <c r="U15" s="4"/>
      <c r="V15" s="4"/>
    </row>
    <row r="16" spans="1:22" hidden="1">
      <c r="A16" s="18">
        <v>1</v>
      </c>
      <c r="B16" s="19" t="s">
        <v>3</v>
      </c>
      <c r="C16" s="19" t="s">
        <v>32</v>
      </c>
      <c r="D16" s="19" t="s">
        <v>33</v>
      </c>
      <c r="E16" s="19" t="s">
        <v>9</v>
      </c>
      <c r="F16" s="20">
        <v>2.09</v>
      </c>
      <c r="G16" s="20">
        <v>1.99</v>
      </c>
      <c r="H16" s="20">
        <v>1.07</v>
      </c>
      <c r="I16" s="21">
        <v>18480371.600000001</v>
      </c>
      <c r="J16" s="21">
        <v>19944697.809999999</v>
      </c>
      <c r="K16" s="22">
        <v>0</v>
      </c>
      <c r="L16" s="21">
        <v>24570536.059999999</v>
      </c>
      <c r="M16" s="21">
        <v>774249.25</v>
      </c>
      <c r="N16" s="23" t="e">
        <f>INDEX(Cost!$E:$E,MATCH(Result_Risk7!$C16,Cost!$A:$A,0))</f>
        <v>#N/A</v>
      </c>
      <c r="O16" s="23" t="e">
        <f t="shared" si="0"/>
        <v>#N/A</v>
      </c>
      <c r="P16" s="24" t="str">
        <f t="shared" si="1"/>
        <v>0%</v>
      </c>
      <c r="Q16" s="23" t="e">
        <f t="shared" si="2"/>
        <v>#N/A</v>
      </c>
      <c r="R16" s="25" t="e">
        <f t="shared" si="3"/>
        <v>#N/A</v>
      </c>
      <c r="S16" s="11"/>
      <c r="U16" s="4"/>
      <c r="V16" s="4"/>
    </row>
    <row r="17" spans="1:19" s="4" customFormat="1" hidden="1">
      <c r="A17" s="18">
        <v>1</v>
      </c>
      <c r="B17" s="19" t="s">
        <v>3</v>
      </c>
      <c r="C17" s="19" t="s">
        <v>34</v>
      </c>
      <c r="D17" s="19" t="s">
        <v>35</v>
      </c>
      <c r="E17" s="19" t="s">
        <v>9</v>
      </c>
      <c r="F17" s="20">
        <v>2.4</v>
      </c>
      <c r="G17" s="20">
        <v>2.25</v>
      </c>
      <c r="H17" s="20">
        <v>0.69</v>
      </c>
      <c r="I17" s="21">
        <v>11870146.109999999</v>
      </c>
      <c r="J17" s="21">
        <v>11366774.060000001</v>
      </c>
      <c r="K17" s="22">
        <v>1</v>
      </c>
      <c r="L17" s="21">
        <v>17327344.59</v>
      </c>
      <c r="M17" s="21">
        <v>-2774418.91</v>
      </c>
      <c r="N17" s="23" t="e">
        <f>INDEX(Cost!$E:$E,MATCH(Result_Risk7!$C17,Cost!$A:$A,0))</f>
        <v>#N/A</v>
      </c>
      <c r="O17" s="23" t="e">
        <f t="shared" si="0"/>
        <v>#N/A</v>
      </c>
      <c r="P17" s="24" t="str">
        <f t="shared" si="1"/>
        <v>0%</v>
      </c>
      <c r="Q17" s="23" t="e">
        <f t="shared" si="2"/>
        <v>#N/A</v>
      </c>
      <c r="R17" s="25" t="e">
        <f t="shared" si="3"/>
        <v>#N/A</v>
      </c>
      <c r="S17" s="11"/>
    </row>
    <row r="18" spans="1:19" s="4" customFormat="1" hidden="1">
      <c r="A18" s="18">
        <v>1</v>
      </c>
      <c r="B18" s="19" t="s">
        <v>3</v>
      </c>
      <c r="C18" s="19" t="s">
        <v>36</v>
      </c>
      <c r="D18" s="19" t="s">
        <v>37</v>
      </c>
      <c r="E18" s="19" t="s">
        <v>9</v>
      </c>
      <c r="F18" s="20">
        <v>0.95</v>
      </c>
      <c r="G18" s="20">
        <v>0.85</v>
      </c>
      <c r="H18" s="20">
        <v>0.59</v>
      </c>
      <c r="I18" s="21">
        <v>-2602694.08</v>
      </c>
      <c r="J18" s="21">
        <v>13083638.9</v>
      </c>
      <c r="K18" s="22">
        <v>4</v>
      </c>
      <c r="L18" s="21">
        <v>15354264.24</v>
      </c>
      <c r="M18" s="21">
        <v>-21950893.809999999</v>
      </c>
      <c r="N18" s="23" t="e">
        <f>INDEX(Cost!$E:$E,MATCH(Result_Risk7!$C18,Cost!$A:$A,0))</f>
        <v>#N/A</v>
      </c>
      <c r="O18" s="23" t="e">
        <f t="shared" si="0"/>
        <v>#N/A</v>
      </c>
      <c r="P18" s="24" t="str">
        <f t="shared" si="1"/>
        <v>0%</v>
      </c>
      <c r="Q18" s="23" t="e">
        <f t="shared" si="2"/>
        <v>#N/A</v>
      </c>
      <c r="R18" s="25" t="e">
        <f t="shared" si="3"/>
        <v>#N/A</v>
      </c>
      <c r="S18" s="11"/>
    </row>
    <row r="19" spans="1:19" s="4" customFormat="1" hidden="1">
      <c r="A19" s="18">
        <v>1</v>
      </c>
      <c r="B19" s="19" t="s">
        <v>3</v>
      </c>
      <c r="C19" s="19" t="s">
        <v>38</v>
      </c>
      <c r="D19" s="19" t="s">
        <v>39</v>
      </c>
      <c r="E19" s="19" t="s">
        <v>9</v>
      </c>
      <c r="F19" s="20">
        <v>7.58</v>
      </c>
      <c r="G19" s="20">
        <v>7.22</v>
      </c>
      <c r="H19" s="20">
        <v>3.31</v>
      </c>
      <c r="I19" s="21">
        <v>69007952.409999996</v>
      </c>
      <c r="J19" s="21">
        <v>21634814.300000001</v>
      </c>
      <c r="K19" s="22">
        <v>0</v>
      </c>
      <c r="L19" s="21">
        <v>27098660.23</v>
      </c>
      <c r="M19" s="21">
        <v>24243932.960000001</v>
      </c>
      <c r="N19" s="23" t="e">
        <f>INDEX(Cost!$E:$E,MATCH(Result_Risk7!$C19,Cost!$A:$A,0))</f>
        <v>#N/A</v>
      </c>
      <c r="O19" s="23" t="e">
        <f t="shared" si="0"/>
        <v>#N/A</v>
      </c>
      <c r="P19" s="24" t="str">
        <f t="shared" si="1"/>
        <v>60%</v>
      </c>
      <c r="Q19" s="23" t="e">
        <f t="shared" si="2"/>
        <v>#N/A</v>
      </c>
      <c r="R19" s="25" t="e">
        <f t="shared" si="3"/>
        <v>#N/A</v>
      </c>
      <c r="S19" s="11"/>
    </row>
    <row r="20" spans="1:19" s="4" customFormat="1" hidden="1">
      <c r="A20" s="18">
        <v>1</v>
      </c>
      <c r="B20" s="19" t="s">
        <v>3</v>
      </c>
      <c r="C20" s="19" t="s">
        <v>40</v>
      </c>
      <c r="D20" s="19" t="s">
        <v>41</v>
      </c>
      <c r="E20" s="19" t="s">
        <v>9</v>
      </c>
      <c r="F20" s="20">
        <v>0.98</v>
      </c>
      <c r="G20" s="20">
        <v>0.84</v>
      </c>
      <c r="H20" s="20">
        <v>0.65</v>
      </c>
      <c r="I20" s="21">
        <v>-141872.95000000001</v>
      </c>
      <c r="J20" s="21">
        <v>4920037.38</v>
      </c>
      <c r="K20" s="22">
        <v>4</v>
      </c>
      <c r="L20" s="21">
        <v>7366702.0899999999</v>
      </c>
      <c r="M20" s="21">
        <v>-2688920.69</v>
      </c>
      <c r="N20" s="23" t="e">
        <f>INDEX(Cost!$E:$E,MATCH(Result_Risk7!$C20,Cost!$A:$A,0))</f>
        <v>#N/A</v>
      </c>
      <c r="O20" s="23" t="e">
        <f t="shared" si="0"/>
        <v>#N/A</v>
      </c>
      <c r="P20" s="24" t="str">
        <f t="shared" si="1"/>
        <v>0%</v>
      </c>
      <c r="Q20" s="23" t="e">
        <f t="shared" si="2"/>
        <v>#N/A</v>
      </c>
      <c r="R20" s="25" t="e">
        <f t="shared" si="3"/>
        <v>#N/A</v>
      </c>
      <c r="S20" s="11"/>
    </row>
    <row r="21" spans="1:19" s="4" customFormat="1" hidden="1">
      <c r="A21" s="18">
        <v>1</v>
      </c>
      <c r="B21" s="19" t="s">
        <v>42</v>
      </c>
      <c r="C21" s="19" t="s">
        <v>43</v>
      </c>
      <c r="D21" s="19" t="s">
        <v>44</v>
      </c>
      <c r="E21" s="19" t="s">
        <v>6</v>
      </c>
      <c r="F21" s="20">
        <v>5.37</v>
      </c>
      <c r="G21" s="20">
        <v>4.93</v>
      </c>
      <c r="H21" s="20">
        <v>2.86</v>
      </c>
      <c r="I21" s="21">
        <v>1485273050.1900001</v>
      </c>
      <c r="J21" s="21">
        <v>249286990.34</v>
      </c>
      <c r="K21" s="22">
        <v>0</v>
      </c>
      <c r="L21" s="21">
        <v>387750326.86000001</v>
      </c>
      <c r="M21" s="21">
        <v>627543902.63</v>
      </c>
      <c r="N21" s="23" t="e">
        <f>INDEX(Cost!$E:$E,MATCH(Result_Risk7!$C21,Cost!$A:$A,0))</f>
        <v>#N/A</v>
      </c>
      <c r="O21" s="23" t="e">
        <f t="shared" si="0"/>
        <v>#N/A</v>
      </c>
      <c r="P21" s="24" t="str">
        <f t="shared" si="1"/>
        <v>50%</v>
      </c>
      <c r="Q21" s="23" t="e">
        <f t="shared" si="2"/>
        <v>#N/A</v>
      </c>
      <c r="R21" s="25" t="e">
        <f t="shared" si="3"/>
        <v>#N/A</v>
      </c>
      <c r="S21" s="11"/>
    </row>
    <row r="22" spans="1:19" s="4" customFormat="1" hidden="1">
      <c r="A22" s="18">
        <v>1</v>
      </c>
      <c r="B22" s="19" t="s">
        <v>42</v>
      </c>
      <c r="C22" s="19" t="s">
        <v>45</v>
      </c>
      <c r="D22" s="19" t="s">
        <v>46</v>
      </c>
      <c r="E22" s="19" t="s">
        <v>47</v>
      </c>
      <c r="F22" s="20">
        <v>2.9</v>
      </c>
      <c r="G22" s="20">
        <v>2.72</v>
      </c>
      <c r="H22" s="20">
        <v>0.91</v>
      </c>
      <c r="I22" s="21">
        <v>162642520.56</v>
      </c>
      <c r="J22" s="21">
        <v>103596157.97</v>
      </c>
      <c r="K22" s="22">
        <v>0</v>
      </c>
      <c r="L22" s="21">
        <v>123181216.48999999</v>
      </c>
      <c r="M22" s="21">
        <v>-7307117.0999999996</v>
      </c>
      <c r="N22" s="23" t="e">
        <f>INDEX(Cost!$E:$E,MATCH(Result_Risk7!$C22,Cost!$A:$A,0))</f>
        <v>#N/A</v>
      </c>
      <c r="O22" s="23" t="e">
        <f t="shared" si="0"/>
        <v>#N/A</v>
      </c>
      <c r="P22" s="24" t="str">
        <f t="shared" si="1"/>
        <v>0%</v>
      </c>
      <c r="Q22" s="23" t="e">
        <f t="shared" si="2"/>
        <v>#N/A</v>
      </c>
      <c r="R22" s="25" t="e">
        <f t="shared" si="3"/>
        <v>#N/A</v>
      </c>
      <c r="S22" s="11"/>
    </row>
    <row r="23" spans="1:19" s="4" customFormat="1" hidden="1">
      <c r="A23" s="18">
        <v>1</v>
      </c>
      <c r="B23" s="19" t="s">
        <v>42</v>
      </c>
      <c r="C23" s="19" t="s">
        <v>48</v>
      </c>
      <c r="D23" s="19" t="s">
        <v>49</v>
      </c>
      <c r="E23" s="19" t="s">
        <v>9</v>
      </c>
      <c r="F23" s="20">
        <v>2.62</v>
      </c>
      <c r="G23" s="20">
        <v>2.4500000000000002</v>
      </c>
      <c r="H23" s="20">
        <v>1.56</v>
      </c>
      <c r="I23" s="21">
        <v>36328954.850000001</v>
      </c>
      <c r="J23" s="21">
        <v>12585098.960000001</v>
      </c>
      <c r="K23" s="22">
        <v>0</v>
      </c>
      <c r="L23" s="21">
        <v>23863461.989999998</v>
      </c>
      <c r="M23" s="21">
        <v>12591889.699999999</v>
      </c>
      <c r="N23" s="23" t="e">
        <f>INDEX(Cost!$E:$E,MATCH(Result_Risk7!$C23,Cost!$A:$A,0))</f>
        <v>#N/A</v>
      </c>
      <c r="O23" s="23" t="e">
        <f t="shared" si="0"/>
        <v>#N/A</v>
      </c>
      <c r="P23" s="24" t="str">
        <f t="shared" si="1"/>
        <v>30%</v>
      </c>
      <c r="Q23" s="23" t="e">
        <f t="shared" si="2"/>
        <v>#N/A</v>
      </c>
      <c r="R23" s="25" t="e">
        <f t="shared" si="3"/>
        <v>#N/A</v>
      </c>
      <c r="S23" s="11"/>
    </row>
    <row r="24" spans="1:19" s="4" customFormat="1" hidden="1">
      <c r="A24" s="18">
        <v>1</v>
      </c>
      <c r="B24" s="19" t="s">
        <v>42</v>
      </c>
      <c r="C24" s="19" t="s">
        <v>50</v>
      </c>
      <c r="D24" s="19" t="s">
        <v>51</v>
      </c>
      <c r="E24" s="19" t="s">
        <v>9</v>
      </c>
      <c r="F24" s="20">
        <v>5.54</v>
      </c>
      <c r="G24" s="20">
        <v>5.3</v>
      </c>
      <c r="H24" s="20">
        <v>3.81</v>
      </c>
      <c r="I24" s="21">
        <v>145368917.5</v>
      </c>
      <c r="J24" s="21">
        <v>36891092.25</v>
      </c>
      <c r="K24" s="22">
        <v>0</v>
      </c>
      <c r="L24" s="21">
        <v>42961642.520000003</v>
      </c>
      <c r="M24" s="21">
        <v>89349783.840000004</v>
      </c>
      <c r="N24" s="23" t="e">
        <f>INDEX(Cost!$E:$E,MATCH(Result_Risk7!$C24,Cost!$A:$A,0))</f>
        <v>#N/A</v>
      </c>
      <c r="O24" s="23" t="e">
        <f t="shared" si="0"/>
        <v>#N/A</v>
      </c>
      <c r="P24" s="24" t="str">
        <f t="shared" si="1"/>
        <v>60%</v>
      </c>
      <c r="Q24" s="23" t="e">
        <f t="shared" si="2"/>
        <v>#N/A</v>
      </c>
      <c r="R24" s="25" t="e">
        <f t="shared" si="3"/>
        <v>#N/A</v>
      </c>
      <c r="S24" s="11"/>
    </row>
    <row r="25" spans="1:19" s="4" customFormat="1" hidden="1">
      <c r="A25" s="18">
        <v>1</v>
      </c>
      <c r="B25" s="19" t="s">
        <v>42</v>
      </c>
      <c r="C25" s="19" t="s">
        <v>52</v>
      </c>
      <c r="D25" s="19" t="s">
        <v>53</v>
      </c>
      <c r="E25" s="19" t="s">
        <v>9</v>
      </c>
      <c r="F25" s="20">
        <v>1.58</v>
      </c>
      <c r="G25" s="20">
        <v>1.44</v>
      </c>
      <c r="H25" s="20">
        <v>0.7</v>
      </c>
      <c r="I25" s="21">
        <v>18955446.68</v>
      </c>
      <c r="J25" s="21">
        <v>5877181.5700000003</v>
      </c>
      <c r="K25" s="22">
        <v>1</v>
      </c>
      <c r="L25" s="21">
        <v>10711614.470000001</v>
      </c>
      <c r="M25" s="21">
        <v>-9811516.2200000007</v>
      </c>
      <c r="N25" s="23" t="e">
        <f>INDEX(Cost!$E:$E,MATCH(Result_Risk7!$C25,Cost!$A:$A,0))</f>
        <v>#N/A</v>
      </c>
      <c r="O25" s="23" t="e">
        <f t="shared" si="0"/>
        <v>#N/A</v>
      </c>
      <c r="P25" s="24" t="str">
        <f t="shared" si="1"/>
        <v>0%</v>
      </c>
      <c r="Q25" s="23" t="e">
        <f t="shared" si="2"/>
        <v>#N/A</v>
      </c>
      <c r="R25" s="25" t="e">
        <f t="shared" si="3"/>
        <v>#N/A</v>
      </c>
      <c r="S25" s="11"/>
    </row>
    <row r="26" spans="1:19" s="4" customFormat="1" hidden="1">
      <c r="A26" s="18">
        <v>1</v>
      </c>
      <c r="B26" s="19" t="s">
        <v>42</v>
      </c>
      <c r="C26" s="19" t="s">
        <v>54</v>
      </c>
      <c r="D26" s="19" t="s">
        <v>55</v>
      </c>
      <c r="E26" s="19" t="s">
        <v>9</v>
      </c>
      <c r="F26" s="20">
        <v>3.56</v>
      </c>
      <c r="G26" s="20">
        <v>3.38</v>
      </c>
      <c r="H26" s="20">
        <v>1.31</v>
      </c>
      <c r="I26" s="21">
        <v>85745040.799999997</v>
      </c>
      <c r="J26" s="21">
        <v>70458439.340000004</v>
      </c>
      <c r="K26" s="22">
        <v>0</v>
      </c>
      <c r="L26" s="21">
        <v>73305181.879999995</v>
      </c>
      <c r="M26" s="21">
        <v>9869069.5999999996</v>
      </c>
      <c r="N26" s="23" t="e">
        <f>INDEX(Cost!$E:$E,MATCH(Result_Risk7!$C26,Cost!$A:$A,0))</f>
        <v>#N/A</v>
      </c>
      <c r="O26" s="23" t="e">
        <f t="shared" si="0"/>
        <v>#N/A</v>
      </c>
      <c r="P26" s="24" t="str">
        <f t="shared" si="1"/>
        <v>0%</v>
      </c>
      <c r="Q26" s="23" t="e">
        <f t="shared" si="2"/>
        <v>#N/A</v>
      </c>
      <c r="R26" s="25" t="e">
        <f t="shared" si="3"/>
        <v>#N/A</v>
      </c>
      <c r="S26" s="11"/>
    </row>
    <row r="27" spans="1:19" s="4" customFormat="1" hidden="1">
      <c r="A27" s="18">
        <v>1</v>
      </c>
      <c r="B27" s="19" t="s">
        <v>42</v>
      </c>
      <c r="C27" s="19" t="s">
        <v>56</v>
      </c>
      <c r="D27" s="19" t="s">
        <v>57</v>
      </c>
      <c r="E27" s="19" t="s">
        <v>9</v>
      </c>
      <c r="F27" s="20">
        <v>1.43</v>
      </c>
      <c r="G27" s="20">
        <v>1.3</v>
      </c>
      <c r="H27" s="20">
        <v>0.71</v>
      </c>
      <c r="I27" s="21">
        <v>10879908.970000001</v>
      </c>
      <c r="J27" s="21">
        <v>9344129.4800000004</v>
      </c>
      <c r="K27" s="22">
        <v>2</v>
      </c>
      <c r="L27" s="21">
        <v>9144889.2899999991</v>
      </c>
      <c r="M27" s="21">
        <v>-7669798.0099999998</v>
      </c>
      <c r="N27" s="23" t="e">
        <f>INDEX(Cost!$E:$E,MATCH(Result_Risk7!$C27,Cost!$A:$A,0))</f>
        <v>#N/A</v>
      </c>
      <c r="O27" s="23" t="e">
        <f t="shared" si="0"/>
        <v>#N/A</v>
      </c>
      <c r="P27" s="24" t="str">
        <f t="shared" si="1"/>
        <v>0%</v>
      </c>
      <c r="Q27" s="23" t="e">
        <f t="shared" si="2"/>
        <v>#N/A</v>
      </c>
      <c r="R27" s="25" t="e">
        <f t="shared" si="3"/>
        <v>#N/A</v>
      </c>
      <c r="S27" s="11"/>
    </row>
    <row r="28" spans="1:19" s="4" customFormat="1" hidden="1">
      <c r="A28" s="18">
        <v>1</v>
      </c>
      <c r="B28" s="19" t="s">
        <v>42</v>
      </c>
      <c r="C28" s="19" t="s">
        <v>58</v>
      </c>
      <c r="D28" s="19" t="s">
        <v>59</v>
      </c>
      <c r="E28" s="19" t="s">
        <v>47</v>
      </c>
      <c r="F28" s="20">
        <v>2.19</v>
      </c>
      <c r="G28" s="20">
        <v>2.1</v>
      </c>
      <c r="H28" s="20">
        <v>0.33</v>
      </c>
      <c r="I28" s="21">
        <v>222770866.91999999</v>
      </c>
      <c r="J28" s="21">
        <v>232671954.74000001</v>
      </c>
      <c r="K28" s="22">
        <v>1</v>
      </c>
      <c r="L28" s="21">
        <v>252016782.68000001</v>
      </c>
      <c r="M28" s="21">
        <v>-125654932.84</v>
      </c>
      <c r="N28" s="23" t="e">
        <f>INDEX(Cost!$E:$E,MATCH(Result_Risk7!$C28,Cost!$A:$A,0))</f>
        <v>#N/A</v>
      </c>
      <c r="O28" s="23" t="e">
        <f t="shared" si="0"/>
        <v>#N/A</v>
      </c>
      <c r="P28" s="24" t="str">
        <f t="shared" si="1"/>
        <v>0%</v>
      </c>
      <c r="Q28" s="23" t="e">
        <f t="shared" si="2"/>
        <v>#N/A</v>
      </c>
      <c r="R28" s="25" t="e">
        <f t="shared" si="3"/>
        <v>#N/A</v>
      </c>
      <c r="S28" s="11"/>
    </row>
    <row r="29" spans="1:19" s="4" customFormat="1" hidden="1">
      <c r="A29" s="18">
        <v>1</v>
      </c>
      <c r="B29" s="19" t="s">
        <v>42</v>
      </c>
      <c r="C29" s="19" t="s">
        <v>60</v>
      </c>
      <c r="D29" s="19" t="s">
        <v>61</v>
      </c>
      <c r="E29" s="19" t="s">
        <v>9</v>
      </c>
      <c r="F29" s="20">
        <v>2.2200000000000002</v>
      </c>
      <c r="G29" s="20">
        <v>2.11</v>
      </c>
      <c r="H29" s="20">
        <v>1.02</v>
      </c>
      <c r="I29" s="21">
        <v>53932828.979999997</v>
      </c>
      <c r="J29" s="21">
        <v>17544743.420000002</v>
      </c>
      <c r="K29" s="22">
        <v>0</v>
      </c>
      <c r="L29" s="21">
        <v>26901632.25</v>
      </c>
      <c r="M29" s="21">
        <v>495670.45</v>
      </c>
      <c r="N29" s="23" t="e">
        <f>INDEX(Cost!$E:$E,MATCH(Result_Risk7!$C29,Cost!$A:$A,0))</f>
        <v>#N/A</v>
      </c>
      <c r="O29" s="23" t="e">
        <f t="shared" si="0"/>
        <v>#N/A</v>
      </c>
      <c r="P29" s="24" t="str">
        <f t="shared" si="1"/>
        <v>0%</v>
      </c>
      <c r="Q29" s="23" t="e">
        <f t="shared" si="2"/>
        <v>#N/A</v>
      </c>
      <c r="R29" s="25" t="e">
        <f t="shared" si="3"/>
        <v>#N/A</v>
      </c>
      <c r="S29" s="11"/>
    </row>
    <row r="30" spans="1:19" s="4" customFormat="1" hidden="1">
      <c r="A30" s="18">
        <v>1</v>
      </c>
      <c r="B30" s="19" t="s">
        <v>42</v>
      </c>
      <c r="C30" s="19" t="s">
        <v>62</v>
      </c>
      <c r="D30" s="19" t="s">
        <v>63</v>
      </c>
      <c r="E30" s="19" t="s">
        <v>9</v>
      </c>
      <c r="F30" s="20">
        <v>1.54</v>
      </c>
      <c r="G30" s="20">
        <v>1.47</v>
      </c>
      <c r="H30" s="20">
        <v>0.57999999999999996</v>
      </c>
      <c r="I30" s="21">
        <v>22394976.780000001</v>
      </c>
      <c r="J30" s="21">
        <v>48105507.039999999</v>
      </c>
      <c r="K30" s="22">
        <v>1</v>
      </c>
      <c r="L30" s="21">
        <v>48343875.560000002</v>
      </c>
      <c r="M30" s="21">
        <v>-17754940.68</v>
      </c>
      <c r="N30" s="23" t="e">
        <f>INDEX(Cost!$E:$E,MATCH(Result_Risk7!$C30,Cost!$A:$A,0))</f>
        <v>#N/A</v>
      </c>
      <c r="O30" s="23" t="e">
        <f t="shared" si="0"/>
        <v>#N/A</v>
      </c>
      <c r="P30" s="24" t="str">
        <f t="shared" si="1"/>
        <v>0%</v>
      </c>
      <c r="Q30" s="23" t="e">
        <f t="shared" si="2"/>
        <v>#N/A</v>
      </c>
      <c r="R30" s="25" t="e">
        <f t="shared" si="3"/>
        <v>#N/A</v>
      </c>
      <c r="S30" s="11"/>
    </row>
    <row r="31" spans="1:19" s="4" customFormat="1" hidden="1">
      <c r="A31" s="18">
        <v>1</v>
      </c>
      <c r="B31" s="19" t="s">
        <v>42</v>
      </c>
      <c r="C31" s="19" t="s">
        <v>64</v>
      </c>
      <c r="D31" s="19" t="s">
        <v>65</v>
      </c>
      <c r="E31" s="19" t="s">
        <v>9</v>
      </c>
      <c r="F31" s="20">
        <v>1.1499999999999999</v>
      </c>
      <c r="G31" s="20">
        <v>1.0900000000000001</v>
      </c>
      <c r="H31" s="20">
        <v>0.51</v>
      </c>
      <c r="I31" s="21">
        <v>27293520.719999999</v>
      </c>
      <c r="J31" s="21">
        <v>56745481.18</v>
      </c>
      <c r="K31" s="22">
        <v>2</v>
      </c>
      <c r="L31" s="21">
        <v>64861364.82</v>
      </c>
      <c r="M31" s="21">
        <v>-92937869.719999999</v>
      </c>
      <c r="N31" s="23" t="e">
        <f>INDEX(Cost!$E:$E,MATCH(Result_Risk7!$C31,Cost!$A:$A,0))</f>
        <v>#N/A</v>
      </c>
      <c r="O31" s="23" t="e">
        <f t="shared" si="0"/>
        <v>#N/A</v>
      </c>
      <c r="P31" s="24" t="str">
        <f t="shared" si="1"/>
        <v>0%</v>
      </c>
      <c r="Q31" s="23" t="e">
        <f t="shared" si="2"/>
        <v>#N/A</v>
      </c>
      <c r="R31" s="25" t="e">
        <f t="shared" si="3"/>
        <v>#N/A</v>
      </c>
      <c r="S31" s="11"/>
    </row>
    <row r="32" spans="1:19" s="4" customFormat="1" hidden="1">
      <c r="A32" s="18">
        <v>1</v>
      </c>
      <c r="B32" s="19" t="s">
        <v>42</v>
      </c>
      <c r="C32" s="19" t="s">
        <v>66</v>
      </c>
      <c r="D32" s="19" t="s">
        <v>67</v>
      </c>
      <c r="E32" s="19" t="s">
        <v>9</v>
      </c>
      <c r="F32" s="20">
        <v>1.54</v>
      </c>
      <c r="G32" s="20">
        <v>1.47</v>
      </c>
      <c r="H32" s="20">
        <v>0.97</v>
      </c>
      <c r="I32" s="21">
        <v>23548473.02</v>
      </c>
      <c r="J32" s="21">
        <v>24704572.260000002</v>
      </c>
      <c r="K32" s="22">
        <v>0</v>
      </c>
      <c r="L32" s="21">
        <v>29283457.989999998</v>
      </c>
      <c r="M32" s="21">
        <v>-1599605.17</v>
      </c>
      <c r="N32" s="23" t="e">
        <f>INDEX(Cost!$E:$E,MATCH(Result_Risk7!$C32,Cost!$A:$A,0))</f>
        <v>#N/A</v>
      </c>
      <c r="O32" s="23" t="e">
        <f t="shared" si="0"/>
        <v>#N/A</v>
      </c>
      <c r="P32" s="24" t="str">
        <f t="shared" si="1"/>
        <v>0%</v>
      </c>
      <c r="Q32" s="23" t="e">
        <f t="shared" si="2"/>
        <v>#N/A</v>
      </c>
      <c r="R32" s="25" t="e">
        <f t="shared" si="3"/>
        <v>#N/A</v>
      </c>
      <c r="S32" s="11"/>
    </row>
    <row r="33" spans="1:19" s="4" customFormat="1" hidden="1">
      <c r="A33" s="18">
        <v>1</v>
      </c>
      <c r="B33" s="19" t="s">
        <v>42</v>
      </c>
      <c r="C33" s="19" t="s">
        <v>68</v>
      </c>
      <c r="D33" s="19" t="s">
        <v>69</v>
      </c>
      <c r="E33" s="19" t="s">
        <v>9</v>
      </c>
      <c r="F33" s="20">
        <v>4.1100000000000003</v>
      </c>
      <c r="G33" s="20">
        <v>3.9</v>
      </c>
      <c r="H33" s="20">
        <v>1.73</v>
      </c>
      <c r="I33" s="21">
        <v>229121308.13</v>
      </c>
      <c r="J33" s="21">
        <v>127646567.89</v>
      </c>
      <c r="K33" s="22">
        <v>0</v>
      </c>
      <c r="L33" s="21">
        <v>167602991.06</v>
      </c>
      <c r="M33" s="21">
        <v>53482365.93</v>
      </c>
      <c r="N33" s="23" t="e">
        <f>INDEX(Cost!$E:$E,MATCH(Result_Risk7!$C33,Cost!$A:$A,0))</f>
        <v>#N/A</v>
      </c>
      <c r="O33" s="23" t="e">
        <f t="shared" si="0"/>
        <v>#N/A</v>
      </c>
      <c r="P33" s="24" t="str">
        <f t="shared" si="1"/>
        <v>30%</v>
      </c>
      <c r="Q33" s="23" t="e">
        <f t="shared" si="2"/>
        <v>#N/A</v>
      </c>
      <c r="R33" s="25" t="e">
        <f t="shared" si="3"/>
        <v>#N/A</v>
      </c>
      <c r="S33" s="11"/>
    </row>
    <row r="34" spans="1:19" s="4" customFormat="1" hidden="1">
      <c r="A34" s="18">
        <v>1</v>
      </c>
      <c r="B34" s="19" t="s">
        <v>42</v>
      </c>
      <c r="C34" s="19" t="s">
        <v>70</v>
      </c>
      <c r="D34" s="19" t="s">
        <v>71</v>
      </c>
      <c r="E34" s="19" t="s">
        <v>9</v>
      </c>
      <c r="F34" s="20">
        <v>1.1299999999999999</v>
      </c>
      <c r="G34" s="20">
        <v>1.03</v>
      </c>
      <c r="H34" s="20">
        <v>0.41</v>
      </c>
      <c r="I34" s="21">
        <v>11602332.710000001</v>
      </c>
      <c r="J34" s="21">
        <v>32342511.329999998</v>
      </c>
      <c r="K34" s="22">
        <v>2</v>
      </c>
      <c r="L34" s="21">
        <v>37205085.210000001</v>
      </c>
      <c r="M34" s="21">
        <v>-52474991.399999999</v>
      </c>
      <c r="N34" s="23" t="e">
        <f>INDEX(Cost!$E:$E,MATCH(Result_Risk7!$C34,Cost!$A:$A,0))</f>
        <v>#N/A</v>
      </c>
      <c r="O34" s="23" t="e">
        <f t="shared" si="0"/>
        <v>#N/A</v>
      </c>
      <c r="P34" s="24" t="str">
        <f t="shared" si="1"/>
        <v>0%</v>
      </c>
      <c r="Q34" s="23" t="e">
        <f t="shared" si="2"/>
        <v>#N/A</v>
      </c>
      <c r="R34" s="25" t="e">
        <f t="shared" si="3"/>
        <v>#N/A</v>
      </c>
      <c r="S34" s="11"/>
    </row>
    <row r="35" spans="1:19" s="4" customFormat="1" hidden="1">
      <c r="A35" s="18">
        <v>1</v>
      </c>
      <c r="B35" s="19" t="s">
        <v>42</v>
      </c>
      <c r="C35" s="19" t="s">
        <v>72</v>
      </c>
      <c r="D35" s="19" t="s">
        <v>73</v>
      </c>
      <c r="E35" s="19" t="s">
        <v>9</v>
      </c>
      <c r="F35" s="20">
        <v>2.39</v>
      </c>
      <c r="G35" s="20">
        <v>2.17</v>
      </c>
      <c r="H35" s="20">
        <v>1.38</v>
      </c>
      <c r="I35" s="21">
        <v>32686879.460000001</v>
      </c>
      <c r="J35" s="21">
        <v>24239369.84</v>
      </c>
      <c r="K35" s="22">
        <v>0</v>
      </c>
      <c r="L35" s="21">
        <v>25956385.609999999</v>
      </c>
      <c r="M35" s="21">
        <v>9052844.5600000005</v>
      </c>
      <c r="N35" s="23" t="e">
        <f>INDEX(Cost!$E:$E,MATCH(Result_Risk7!$C35,Cost!$A:$A,0))</f>
        <v>#N/A</v>
      </c>
      <c r="O35" s="23" t="e">
        <f t="shared" si="0"/>
        <v>#N/A</v>
      </c>
      <c r="P35" s="24" t="str">
        <f t="shared" si="1"/>
        <v>0%</v>
      </c>
      <c r="Q35" s="23" t="e">
        <f t="shared" si="2"/>
        <v>#N/A</v>
      </c>
      <c r="R35" s="25" t="e">
        <f t="shared" si="3"/>
        <v>#N/A</v>
      </c>
      <c r="S35" s="11"/>
    </row>
    <row r="36" spans="1:19" s="4" customFormat="1" hidden="1">
      <c r="A36" s="18">
        <v>1</v>
      </c>
      <c r="B36" s="19" t="s">
        <v>42</v>
      </c>
      <c r="C36" s="19" t="s">
        <v>74</v>
      </c>
      <c r="D36" s="19" t="s">
        <v>75</v>
      </c>
      <c r="E36" s="19" t="s">
        <v>9</v>
      </c>
      <c r="F36" s="20">
        <v>1.86</v>
      </c>
      <c r="G36" s="20">
        <v>1.73</v>
      </c>
      <c r="H36" s="20">
        <v>1</v>
      </c>
      <c r="I36" s="21">
        <v>17933196.300000001</v>
      </c>
      <c r="J36" s="21">
        <v>13319618.449999999</v>
      </c>
      <c r="K36" s="22">
        <v>0</v>
      </c>
      <c r="L36" s="21">
        <v>18174203.77</v>
      </c>
      <c r="M36" s="21">
        <v>-65961.53</v>
      </c>
      <c r="N36" s="23" t="e">
        <f>INDEX(Cost!$E:$E,MATCH(Result_Risk7!$C36,Cost!$A:$A,0))</f>
        <v>#N/A</v>
      </c>
      <c r="O36" s="23" t="e">
        <f t="shared" si="0"/>
        <v>#N/A</v>
      </c>
      <c r="P36" s="24" t="str">
        <f t="shared" si="1"/>
        <v>0%</v>
      </c>
      <c r="Q36" s="23" t="e">
        <f t="shared" si="2"/>
        <v>#N/A</v>
      </c>
      <c r="R36" s="25" t="e">
        <f t="shared" si="3"/>
        <v>#N/A</v>
      </c>
      <c r="S36" s="11"/>
    </row>
    <row r="37" spans="1:19" s="4" customFormat="1" hidden="1">
      <c r="A37" s="18">
        <v>1</v>
      </c>
      <c r="B37" s="19" t="s">
        <v>42</v>
      </c>
      <c r="C37" s="19" t="s">
        <v>76</v>
      </c>
      <c r="D37" s="19" t="s">
        <v>77</v>
      </c>
      <c r="E37" s="19" t="s">
        <v>9</v>
      </c>
      <c r="F37" s="20">
        <v>4.5</v>
      </c>
      <c r="G37" s="20">
        <v>4.29</v>
      </c>
      <c r="H37" s="20">
        <v>3.17</v>
      </c>
      <c r="I37" s="21">
        <v>77832973.400000006</v>
      </c>
      <c r="J37" s="21">
        <v>17588684.48</v>
      </c>
      <c r="K37" s="22">
        <v>0</v>
      </c>
      <c r="L37" s="21">
        <v>20582973.07</v>
      </c>
      <c r="M37" s="21">
        <v>48233170.509999998</v>
      </c>
      <c r="N37" s="23" t="e">
        <f>INDEX(Cost!$E:$E,MATCH(Result_Risk7!$C37,Cost!$A:$A,0))</f>
        <v>#N/A</v>
      </c>
      <c r="O37" s="23" t="e">
        <f t="shared" si="0"/>
        <v>#N/A</v>
      </c>
      <c r="P37" s="24" t="str">
        <f t="shared" si="1"/>
        <v>60%</v>
      </c>
      <c r="Q37" s="23" t="e">
        <f t="shared" si="2"/>
        <v>#N/A</v>
      </c>
      <c r="R37" s="25" t="e">
        <f t="shared" si="3"/>
        <v>#N/A</v>
      </c>
      <c r="S37" s="11"/>
    </row>
    <row r="38" spans="1:19" s="4" customFormat="1" hidden="1">
      <c r="A38" s="18">
        <v>1</v>
      </c>
      <c r="B38" s="19" t="s">
        <v>42</v>
      </c>
      <c r="C38" s="19" t="s">
        <v>78</v>
      </c>
      <c r="D38" s="19" t="s">
        <v>79</v>
      </c>
      <c r="E38" s="19" t="s">
        <v>9</v>
      </c>
      <c r="F38" s="20">
        <v>1.0900000000000001</v>
      </c>
      <c r="G38" s="20">
        <v>1.03</v>
      </c>
      <c r="H38" s="20">
        <v>0.22</v>
      </c>
      <c r="I38" s="21">
        <v>4748856.13</v>
      </c>
      <c r="J38" s="21">
        <v>3343800.42</v>
      </c>
      <c r="K38" s="22">
        <v>2</v>
      </c>
      <c r="L38" s="21">
        <v>6450353.46</v>
      </c>
      <c r="M38" s="21">
        <v>-42397907.359999999</v>
      </c>
      <c r="N38" s="23" t="e">
        <f>INDEX(Cost!$E:$E,MATCH(Result_Risk7!$C38,Cost!$A:$A,0))</f>
        <v>#N/A</v>
      </c>
      <c r="O38" s="23" t="e">
        <f t="shared" si="0"/>
        <v>#N/A</v>
      </c>
      <c r="P38" s="24" t="str">
        <f t="shared" si="1"/>
        <v>0%</v>
      </c>
      <c r="Q38" s="23" t="e">
        <f t="shared" si="2"/>
        <v>#N/A</v>
      </c>
      <c r="R38" s="25" t="e">
        <f t="shared" si="3"/>
        <v>#N/A</v>
      </c>
      <c r="S38" s="11"/>
    </row>
    <row r="39" spans="1:19" s="4" customFormat="1" hidden="1">
      <c r="A39" s="18">
        <v>1</v>
      </c>
      <c r="B39" s="19" t="s">
        <v>42</v>
      </c>
      <c r="C39" s="19" t="s">
        <v>80</v>
      </c>
      <c r="D39" s="19" t="s">
        <v>81</v>
      </c>
      <c r="E39" s="19" t="s">
        <v>9</v>
      </c>
      <c r="F39" s="20">
        <v>3.27</v>
      </c>
      <c r="G39" s="20">
        <v>3.2</v>
      </c>
      <c r="H39" s="20">
        <v>2.4500000000000002</v>
      </c>
      <c r="I39" s="21">
        <v>76446692.890000001</v>
      </c>
      <c r="J39" s="21">
        <v>18025132.960000001</v>
      </c>
      <c r="K39" s="22">
        <v>0</v>
      </c>
      <c r="L39" s="21">
        <v>21298949.210000001</v>
      </c>
      <c r="M39" s="21">
        <v>48330806.719999999</v>
      </c>
      <c r="N39" s="23" t="e">
        <f>INDEX(Cost!$E:$E,MATCH(Result_Risk7!$C39,Cost!$A:$A,0))</f>
        <v>#N/A</v>
      </c>
      <c r="O39" s="23" t="e">
        <f t="shared" si="0"/>
        <v>#N/A</v>
      </c>
      <c r="P39" s="24" t="str">
        <f t="shared" si="1"/>
        <v>40%</v>
      </c>
      <c r="Q39" s="23" t="e">
        <f t="shared" si="2"/>
        <v>#N/A</v>
      </c>
      <c r="R39" s="25" t="e">
        <f t="shared" si="3"/>
        <v>#N/A</v>
      </c>
      <c r="S39" s="11"/>
    </row>
    <row r="40" spans="1:19" s="4" customFormat="1" hidden="1">
      <c r="A40" s="18">
        <v>1</v>
      </c>
      <c r="B40" s="19" t="s">
        <v>42</v>
      </c>
      <c r="C40" s="19" t="s">
        <v>82</v>
      </c>
      <c r="D40" s="19" t="s">
        <v>83</v>
      </c>
      <c r="E40" s="19" t="s">
        <v>9</v>
      </c>
      <c r="F40" s="20">
        <v>1.76</v>
      </c>
      <c r="G40" s="20">
        <v>1.48</v>
      </c>
      <c r="H40" s="20">
        <v>0.95</v>
      </c>
      <c r="I40" s="21">
        <v>22086588.370000001</v>
      </c>
      <c r="J40" s="21">
        <v>12130887.07</v>
      </c>
      <c r="K40" s="22">
        <v>0</v>
      </c>
      <c r="L40" s="21">
        <v>12536501.109999999</v>
      </c>
      <c r="M40" s="21">
        <v>-1908372.01</v>
      </c>
      <c r="N40" s="23" t="e">
        <f>INDEX(Cost!$E:$E,MATCH(Result_Risk7!$C40,Cost!$A:$A,0))</f>
        <v>#N/A</v>
      </c>
      <c r="O40" s="23" t="e">
        <f t="shared" si="0"/>
        <v>#N/A</v>
      </c>
      <c r="P40" s="24" t="str">
        <f t="shared" si="1"/>
        <v>0%</v>
      </c>
      <c r="Q40" s="23" t="e">
        <f t="shared" si="2"/>
        <v>#N/A</v>
      </c>
      <c r="R40" s="25" t="e">
        <f t="shared" si="3"/>
        <v>#N/A</v>
      </c>
      <c r="S40" s="11"/>
    </row>
    <row r="41" spans="1:19" s="4" customFormat="1" hidden="1">
      <c r="A41" s="18">
        <v>1</v>
      </c>
      <c r="B41" s="19" t="s">
        <v>42</v>
      </c>
      <c r="C41" s="19" t="s">
        <v>84</v>
      </c>
      <c r="D41" s="19" t="s">
        <v>85</v>
      </c>
      <c r="E41" s="19" t="s">
        <v>9</v>
      </c>
      <c r="F41" s="20">
        <v>1.19</v>
      </c>
      <c r="G41" s="20">
        <v>1.1000000000000001</v>
      </c>
      <c r="H41" s="20">
        <v>0.26</v>
      </c>
      <c r="I41" s="21">
        <v>4292371.5599999996</v>
      </c>
      <c r="J41" s="21">
        <v>4727898.26</v>
      </c>
      <c r="K41" s="22">
        <v>2</v>
      </c>
      <c r="L41" s="21">
        <v>8187654.5099999998</v>
      </c>
      <c r="M41" s="21">
        <v>-16704125.83</v>
      </c>
      <c r="N41" s="23" t="e">
        <f>INDEX(Cost!$E:$E,MATCH(Result_Risk7!$C41,Cost!$A:$A,0))</f>
        <v>#N/A</v>
      </c>
      <c r="O41" s="23" t="e">
        <f t="shared" si="0"/>
        <v>#N/A</v>
      </c>
      <c r="P41" s="24" t="str">
        <f t="shared" si="1"/>
        <v>0%</v>
      </c>
      <c r="Q41" s="23" t="e">
        <f t="shared" si="2"/>
        <v>#N/A</v>
      </c>
      <c r="R41" s="25" t="e">
        <f t="shared" si="3"/>
        <v>#N/A</v>
      </c>
      <c r="S41" s="11"/>
    </row>
    <row r="42" spans="1:19" s="4" customFormat="1" hidden="1">
      <c r="A42" s="18">
        <v>1</v>
      </c>
      <c r="B42" s="19" t="s">
        <v>42</v>
      </c>
      <c r="C42" s="19" t="s">
        <v>86</v>
      </c>
      <c r="D42" s="19" t="s">
        <v>87</v>
      </c>
      <c r="E42" s="19" t="s">
        <v>9</v>
      </c>
      <c r="F42" s="20">
        <v>1.33</v>
      </c>
      <c r="G42" s="20">
        <v>1.22</v>
      </c>
      <c r="H42" s="20">
        <v>0.39</v>
      </c>
      <c r="I42" s="21">
        <v>5904706.5199999996</v>
      </c>
      <c r="J42" s="21">
        <v>9151783.9299999997</v>
      </c>
      <c r="K42" s="22">
        <v>2</v>
      </c>
      <c r="L42" s="21">
        <v>11238810.08</v>
      </c>
      <c r="M42" s="21">
        <v>-11060732.1</v>
      </c>
      <c r="N42" s="23" t="e">
        <f>INDEX(Cost!$E:$E,MATCH(Result_Risk7!$C42,Cost!$A:$A,0))</f>
        <v>#N/A</v>
      </c>
      <c r="O42" s="23" t="e">
        <f t="shared" si="0"/>
        <v>#N/A</v>
      </c>
      <c r="P42" s="24" t="str">
        <f t="shared" si="1"/>
        <v>0%</v>
      </c>
      <c r="Q42" s="23" t="e">
        <f t="shared" si="2"/>
        <v>#N/A</v>
      </c>
      <c r="R42" s="25" t="e">
        <f t="shared" si="3"/>
        <v>#N/A</v>
      </c>
      <c r="S42" s="11"/>
    </row>
    <row r="43" spans="1:19" s="4" customFormat="1" hidden="1">
      <c r="A43" s="18">
        <v>1</v>
      </c>
      <c r="B43" s="19" t="s">
        <v>42</v>
      </c>
      <c r="C43" s="19" t="s">
        <v>88</v>
      </c>
      <c r="D43" s="19" t="s">
        <v>89</v>
      </c>
      <c r="E43" s="19" t="s">
        <v>9</v>
      </c>
      <c r="F43" s="20">
        <v>1.1499999999999999</v>
      </c>
      <c r="G43" s="20">
        <v>1.06</v>
      </c>
      <c r="H43" s="20">
        <v>0.86</v>
      </c>
      <c r="I43" s="21">
        <v>4584622.41</v>
      </c>
      <c r="J43" s="21">
        <v>3750297.23</v>
      </c>
      <c r="K43" s="22">
        <v>1</v>
      </c>
      <c r="L43" s="21">
        <v>4082281.35</v>
      </c>
      <c r="M43" s="21">
        <v>-4282015.3899999997</v>
      </c>
      <c r="N43" s="23" t="e">
        <f>INDEX(Cost!$E:$E,MATCH(Result_Risk7!$C43,Cost!$A:$A,0))</f>
        <v>#N/A</v>
      </c>
      <c r="O43" s="23" t="e">
        <f t="shared" si="0"/>
        <v>#N/A</v>
      </c>
      <c r="P43" s="24" t="str">
        <f t="shared" si="1"/>
        <v>0%</v>
      </c>
      <c r="Q43" s="23" t="e">
        <f t="shared" si="2"/>
        <v>#N/A</v>
      </c>
      <c r="R43" s="25" t="e">
        <f t="shared" si="3"/>
        <v>#N/A</v>
      </c>
      <c r="S43" s="11"/>
    </row>
    <row r="44" spans="1:19" s="4" customFormat="1" hidden="1">
      <c r="A44" s="18">
        <v>1</v>
      </c>
      <c r="B44" s="19" t="s">
        <v>42</v>
      </c>
      <c r="C44" s="19" t="s">
        <v>90</v>
      </c>
      <c r="D44" s="19" t="s">
        <v>91</v>
      </c>
      <c r="E44" s="19" t="s">
        <v>9</v>
      </c>
      <c r="F44" s="20">
        <v>1.06</v>
      </c>
      <c r="G44" s="20">
        <v>0.99</v>
      </c>
      <c r="H44" s="20">
        <v>0.41</v>
      </c>
      <c r="I44" s="21">
        <v>1102603.3500000001</v>
      </c>
      <c r="J44" s="21">
        <v>1148506.1200000001</v>
      </c>
      <c r="K44" s="22">
        <v>3</v>
      </c>
      <c r="L44" s="21">
        <v>8473813.9700000007</v>
      </c>
      <c r="M44" s="21">
        <v>-10681493.84</v>
      </c>
      <c r="N44" s="23" t="e">
        <f>INDEX(Cost!$E:$E,MATCH(Result_Risk7!$C44,Cost!$A:$A,0))</f>
        <v>#N/A</v>
      </c>
      <c r="O44" s="23" t="e">
        <f t="shared" si="0"/>
        <v>#N/A</v>
      </c>
      <c r="P44" s="24" t="str">
        <f t="shared" si="1"/>
        <v>0%</v>
      </c>
      <c r="Q44" s="23" t="e">
        <f t="shared" si="2"/>
        <v>#N/A</v>
      </c>
      <c r="R44" s="25" t="e">
        <f t="shared" si="3"/>
        <v>#N/A</v>
      </c>
      <c r="S44" s="11"/>
    </row>
    <row r="45" spans="1:19" s="4" customFormat="1" hidden="1">
      <c r="A45" s="18">
        <v>1</v>
      </c>
      <c r="B45" s="19" t="s">
        <v>92</v>
      </c>
      <c r="C45" s="19" t="s">
        <v>93</v>
      </c>
      <c r="D45" s="19" t="s">
        <v>94</v>
      </c>
      <c r="E45" s="19" t="s">
        <v>47</v>
      </c>
      <c r="F45" s="20">
        <v>3.48</v>
      </c>
      <c r="G45" s="20">
        <v>3.17</v>
      </c>
      <c r="H45" s="20">
        <v>1.4</v>
      </c>
      <c r="I45" s="21">
        <v>394895664.27999997</v>
      </c>
      <c r="J45" s="21">
        <v>34379576.049999997</v>
      </c>
      <c r="K45" s="22">
        <v>0</v>
      </c>
      <c r="L45" s="21">
        <v>64208138.460000001</v>
      </c>
      <c r="M45" s="21">
        <v>63879342.93</v>
      </c>
      <c r="N45" s="23" t="e">
        <f>INDEX(Cost!$E:$E,MATCH(Result_Risk7!$C45,Cost!$A:$A,0))</f>
        <v>#N/A</v>
      </c>
      <c r="O45" s="23" t="e">
        <f t="shared" si="0"/>
        <v>#N/A</v>
      </c>
      <c r="P45" s="24" t="str">
        <f t="shared" si="1"/>
        <v>0%</v>
      </c>
      <c r="Q45" s="23" t="e">
        <f t="shared" si="2"/>
        <v>#N/A</v>
      </c>
      <c r="R45" s="25" t="e">
        <f t="shared" si="3"/>
        <v>#N/A</v>
      </c>
      <c r="S45" s="11"/>
    </row>
    <row r="46" spans="1:19" s="4" customFormat="1" hidden="1">
      <c r="A46" s="18">
        <v>1</v>
      </c>
      <c r="B46" s="19" t="s">
        <v>92</v>
      </c>
      <c r="C46" s="19" t="s">
        <v>95</v>
      </c>
      <c r="D46" s="19" t="s">
        <v>96</v>
      </c>
      <c r="E46" s="19" t="s">
        <v>9</v>
      </c>
      <c r="F46" s="20">
        <v>2.2000000000000002</v>
      </c>
      <c r="G46" s="20">
        <v>2.11</v>
      </c>
      <c r="H46" s="20">
        <v>0.89</v>
      </c>
      <c r="I46" s="21">
        <v>13160857.34</v>
      </c>
      <c r="J46" s="21">
        <v>9914966.3300000001</v>
      </c>
      <c r="K46" s="22">
        <v>0</v>
      </c>
      <c r="L46" s="21">
        <v>11383215.4</v>
      </c>
      <c r="M46" s="21">
        <v>-1238863.1599999999</v>
      </c>
      <c r="N46" s="23" t="e">
        <f>INDEX(Cost!$E:$E,MATCH(Result_Risk7!$C46,Cost!$A:$A,0))</f>
        <v>#N/A</v>
      </c>
      <c r="O46" s="23" t="e">
        <f t="shared" si="0"/>
        <v>#N/A</v>
      </c>
      <c r="P46" s="24" t="str">
        <f t="shared" si="1"/>
        <v>0%</v>
      </c>
      <c r="Q46" s="23" t="e">
        <f t="shared" si="2"/>
        <v>#N/A</v>
      </c>
      <c r="R46" s="25" t="e">
        <f t="shared" si="3"/>
        <v>#N/A</v>
      </c>
      <c r="S46" s="11"/>
    </row>
    <row r="47" spans="1:19" s="4" customFormat="1" hidden="1">
      <c r="A47" s="18">
        <v>1</v>
      </c>
      <c r="B47" s="19" t="s">
        <v>92</v>
      </c>
      <c r="C47" s="19" t="s">
        <v>97</v>
      </c>
      <c r="D47" s="19" t="s">
        <v>98</v>
      </c>
      <c r="E47" s="19" t="s">
        <v>9</v>
      </c>
      <c r="F47" s="20">
        <v>3.44</v>
      </c>
      <c r="G47" s="20">
        <v>3.28</v>
      </c>
      <c r="H47" s="20">
        <v>2.2200000000000002</v>
      </c>
      <c r="I47" s="21">
        <v>15226335.359999999</v>
      </c>
      <c r="J47" s="21">
        <v>7800010.9199999999</v>
      </c>
      <c r="K47" s="22">
        <v>0</v>
      </c>
      <c r="L47" s="21">
        <v>10822329.140000001</v>
      </c>
      <c r="M47" s="21">
        <v>7617967.4500000002</v>
      </c>
      <c r="N47" s="23" t="e">
        <f>INDEX(Cost!$E:$E,MATCH(Result_Risk7!$C47,Cost!$A:$A,0))</f>
        <v>#N/A</v>
      </c>
      <c r="O47" s="23" t="e">
        <f t="shared" si="0"/>
        <v>#N/A</v>
      </c>
      <c r="P47" s="24" t="str">
        <f t="shared" si="1"/>
        <v>40%</v>
      </c>
      <c r="Q47" s="23" t="e">
        <f t="shared" si="2"/>
        <v>#N/A</v>
      </c>
      <c r="R47" s="25" t="e">
        <f t="shared" si="3"/>
        <v>#N/A</v>
      </c>
      <c r="S47" s="11"/>
    </row>
    <row r="48" spans="1:19" s="4" customFormat="1" hidden="1">
      <c r="A48" s="18">
        <v>1</v>
      </c>
      <c r="B48" s="19" t="s">
        <v>92</v>
      </c>
      <c r="C48" s="19" t="s">
        <v>99</v>
      </c>
      <c r="D48" s="19" t="s">
        <v>100</v>
      </c>
      <c r="E48" s="19" t="s">
        <v>9</v>
      </c>
      <c r="F48" s="20">
        <v>3.56</v>
      </c>
      <c r="G48" s="20">
        <v>3.33</v>
      </c>
      <c r="H48" s="20">
        <v>1.51</v>
      </c>
      <c r="I48" s="21">
        <v>22254700.109999999</v>
      </c>
      <c r="J48" s="21">
        <v>8539584.0299999993</v>
      </c>
      <c r="K48" s="22">
        <v>0</v>
      </c>
      <c r="L48" s="21">
        <v>9756224.7400000002</v>
      </c>
      <c r="M48" s="21">
        <v>4436309.08</v>
      </c>
      <c r="N48" s="23" t="e">
        <f>INDEX(Cost!$E:$E,MATCH(Result_Risk7!$C48,Cost!$A:$A,0))</f>
        <v>#N/A</v>
      </c>
      <c r="O48" s="23" t="e">
        <f t="shared" si="0"/>
        <v>#N/A</v>
      </c>
      <c r="P48" s="24" t="str">
        <f t="shared" si="1"/>
        <v>30%</v>
      </c>
      <c r="Q48" s="23" t="e">
        <f t="shared" si="2"/>
        <v>#N/A</v>
      </c>
      <c r="R48" s="25" t="e">
        <f t="shared" si="3"/>
        <v>#N/A</v>
      </c>
      <c r="S48" s="11"/>
    </row>
    <row r="49" spans="1:19" s="4" customFormat="1" hidden="1">
      <c r="A49" s="18">
        <v>1</v>
      </c>
      <c r="B49" s="19" t="s">
        <v>92</v>
      </c>
      <c r="C49" s="19" t="s">
        <v>101</v>
      </c>
      <c r="D49" s="19" t="s">
        <v>102</v>
      </c>
      <c r="E49" s="19" t="s">
        <v>9</v>
      </c>
      <c r="F49" s="20">
        <v>2.12</v>
      </c>
      <c r="G49" s="20">
        <v>2.0299999999999998</v>
      </c>
      <c r="H49" s="20">
        <v>0.78</v>
      </c>
      <c r="I49" s="21">
        <v>24398324.140000001</v>
      </c>
      <c r="J49" s="21">
        <v>22150542.510000002</v>
      </c>
      <c r="K49" s="22">
        <v>1</v>
      </c>
      <c r="L49" s="21">
        <v>26159608.739999998</v>
      </c>
      <c r="M49" s="21">
        <v>-4930212.42</v>
      </c>
      <c r="N49" s="23" t="e">
        <f>INDEX(Cost!$E:$E,MATCH(Result_Risk7!$C49,Cost!$A:$A,0))</f>
        <v>#N/A</v>
      </c>
      <c r="O49" s="23" t="e">
        <f t="shared" si="0"/>
        <v>#N/A</v>
      </c>
      <c r="P49" s="24" t="str">
        <f t="shared" si="1"/>
        <v>0%</v>
      </c>
      <c r="Q49" s="23" t="e">
        <f t="shared" si="2"/>
        <v>#N/A</v>
      </c>
      <c r="R49" s="25" t="e">
        <f t="shared" si="3"/>
        <v>#N/A</v>
      </c>
      <c r="S49" s="11"/>
    </row>
    <row r="50" spans="1:19" s="4" customFormat="1" hidden="1">
      <c r="A50" s="18">
        <v>1</v>
      </c>
      <c r="B50" s="19" t="s">
        <v>92</v>
      </c>
      <c r="C50" s="19" t="s">
        <v>103</v>
      </c>
      <c r="D50" s="19" t="s">
        <v>104</v>
      </c>
      <c r="E50" s="19" t="s">
        <v>9</v>
      </c>
      <c r="F50" s="20">
        <v>1.58</v>
      </c>
      <c r="G50" s="20">
        <v>1.48</v>
      </c>
      <c r="H50" s="20">
        <v>0.85</v>
      </c>
      <c r="I50" s="21">
        <v>20999747.91</v>
      </c>
      <c r="J50" s="21">
        <v>19570081.309999999</v>
      </c>
      <c r="K50" s="22">
        <v>0</v>
      </c>
      <c r="L50" s="21">
        <v>22475909.469999999</v>
      </c>
      <c r="M50" s="21">
        <v>-5284916.24</v>
      </c>
      <c r="N50" s="23" t="e">
        <f>INDEX(Cost!$E:$E,MATCH(Result_Risk7!$C50,Cost!$A:$A,0))</f>
        <v>#N/A</v>
      </c>
      <c r="O50" s="23" t="e">
        <f t="shared" si="0"/>
        <v>#N/A</v>
      </c>
      <c r="P50" s="24" t="str">
        <f t="shared" si="1"/>
        <v>0%</v>
      </c>
      <c r="Q50" s="23" t="e">
        <f t="shared" si="2"/>
        <v>#N/A</v>
      </c>
      <c r="R50" s="25" t="e">
        <f t="shared" si="3"/>
        <v>#N/A</v>
      </c>
      <c r="S50" s="11"/>
    </row>
    <row r="51" spans="1:19" s="4" customFormat="1" hidden="1">
      <c r="A51" s="18">
        <v>1</v>
      </c>
      <c r="B51" s="19" t="s">
        <v>92</v>
      </c>
      <c r="C51" s="19" t="s">
        <v>105</v>
      </c>
      <c r="D51" s="19" t="s">
        <v>106</v>
      </c>
      <c r="E51" s="19" t="s">
        <v>9</v>
      </c>
      <c r="F51" s="20">
        <v>5.8</v>
      </c>
      <c r="G51" s="20">
        <v>5.48</v>
      </c>
      <c r="H51" s="20">
        <v>2.6</v>
      </c>
      <c r="I51" s="21">
        <v>28740280.93</v>
      </c>
      <c r="J51" s="21">
        <v>15461531.550000001</v>
      </c>
      <c r="K51" s="22">
        <v>0</v>
      </c>
      <c r="L51" s="21">
        <v>13458997.48</v>
      </c>
      <c r="M51" s="21">
        <v>9593357.9700000007</v>
      </c>
      <c r="N51" s="23" t="e">
        <f>INDEX(Cost!$E:$E,MATCH(Result_Risk7!$C51,Cost!$A:$A,0))</f>
        <v>#N/A</v>
      </c>
      <c r="O51" s="23" t="e">
        <f t="shared" si="0"/>
        <v>#N/A</v>
      </c>
      <c r="P51" s="24" t="str">
        <f t="shared" si="1"/>
        <v>50%</v>
      </c>
      <c r="Q51" s="23" t="e">
        <f t="shared" si="2"/>
        <v>#N/A</v>
      </c>
      <c r="R51" s="25" t="e">
        <f t="shared" si="3"/>
        <v>#N/A</v>
      </c>
      <c r="S51" s="11"/>
    </row>
    <row r="52" spans="1:19" s="4" customFormat="1" hidden="1">
      <c r="A52" s="18">
        <v>1</v>
      </c>
      <c r="B52" s="19" t="s">
        <v>92</v>
      </c>
      <c r="C52" s="19" t="s">
        <v>107</v>
      </c>
      <c r="D52" s="19" t="s">
        <v>108</v>
      </c>
      <c r="E52" s="19" t="s">
        <v>9</v>
      </c>
      <c r="F52" s="20">
        <v>3.98</v>
      </c>
      <c r="G52" s="20">
        <v>3.73</v>
      </c>
      <c r="H52" s="20">
        <v>2.08</v>
      </c>
      <c r="I52" s="21">
        <v>23888676.059999999</v>
      </c>
      <c r="J52" s="21">
        <v>12337346.52</v>
      </c>
      <c r="K52" s="22">
        <v>0</v>
      </c>
      <c r="L52" s="21">
        <v>15060845.289999999</v>
      </c>
      <c r="M52" s="21">
        <v>8664057.7799999993</v>
      </c>
      <c r="N52" s="23" t="e">
        <f>INDEX(Cost!$E:$E,MATCH(Result_Risk7!$C52,Cost!$A:$A,0))</f>
        <v>#N/A</v>
      </c>
      <c r="O52" s="23" t="e">
        <f t="shared" si="0"/>
        <v>#N/A</v>
      </c>
      <c r="P52" s="24" t="str">
        <f t="shared" si="1"/>
        <v>40%</v>
      </c>
      <c r="Q52" s="23" t="e">
        <f t="shared" si="2"/>
        <v>#N/A</v>
      </c>
      <c r="R52" s="25" t="e">
        <f t="shared" si="3"/>
        <v>#N/A</v>
      </c>
      <c r="S52" s="11"/>
    </row>
    <row r="53" spans="1:19" s="4" customFormat="1" hidden="1">
      <c r="A53" s="18">
        <v>1</v>
      </c>
      <c r="B53" s="19" t="s">
        <v>92</v>
      </c>
      <c r="C53" s="19" t="s">
        <v>109</v>
      </c>
      <c r="D53" s="19" t="s">
        <v>110</v>
      </c>
      <c r="E53" s="19" t="s">
        <v>9</v>
      </c>
      <c r="F53" s="20">
        <v>4.03</v>
      </c>
      <c r="G53" s="20">
        <v>3.81</v>
      </c>
      <c r="H53" s="20">
        <v>2.88</v>
      </c>
      <c r="I53" s="21">
        <v>13627719.710000001</v>
      </c>
      <c r="J53" s="21">
        <v>3809105.22</v>
      </c>
      <c r="K53" s="22">
        <v>0</v>
      </c>
      <c r="L53" s="21">
        <v>3004135.19</v>
      </c>
      <c r="M53" s="21">
        <v>8475536.7799999993</v>
      </c>
      <c r="N53" s="23" t="e">
        <f>INDEX(Cost!$E:$E,MATCH(Result_Risk7!$C53,Cost!$A:$A,0))</f>
        <v>#N/A</v>
      </c>
      <c r="O53" s="23" t="e">
        <f t="shared" si="0"/>
        <v>#N/A</v>
      </c>
      <c r="P53" s="24" t="str">
        <f t="shared" si="1"/>
        <v>50%</v>
      </c>
      <c r="Q53" s="23" t="e">
        <f t="shared" si="2"/>
        <v>#N/A</v>
      </c>
      <c r="R53" s="25" t="e">
        <f t="shared" si="3"/>
        <v>#N/A</v>
      </c>
      <c r="S53" s="11"/>
    </row>
    <row r="54" spans="1:19" s="4" customFormat="1" hidden="1">
      <c r="A54" s="18">
        <v>1</v>
      </c>
      <c r="B54" s="19" t="s">
        <v>92</v>
      </c>
      <c r="C54" s="19" t="s">
        <v>111</v>
      </c>
      <c r="D54" s="19" t="s">
        <v>112</v>
      </c>
      <c r="E54" s="19" t="s">
        <v>9</v>
      </c>
      <c r="F54" s="20">
        <v>2.5099999999999998</v>
      </c>
      <c r="G54" s="20">
        <v>2.4500000000000002</v>
      </c>
      <c r="H54" s="20">
        <v>1.56</v>
      </c>
      <c r="I54" s="21">
        <v>15821761.91</v>
      </c>
      <c r="J54" s="21">
        <v>5501944.8600000003</v>
      </c>
      <c r="K54" s="22">
        <v>0</v>
      </c>
      <c r="L54" s="21">
        <v>6218148.6299999999</v>
      </c>
      <c r="M54" s="21">
        <v>5906512.2400000002</v>
      </c>
      <c r="N54" s="23" t="e">
        <f>INDEX(Cost!$E:$E,MATCH(Result_Risk7!$C54,Cost!$A:$A,0))</f>
        <v>#N/A</v>
      </c>
      <c r="O54" s="23" t="e">
        <f t="shared" si="0"/>
        <v>#N/A</v>
      </c>
      <c r="P54" s="24" t="str">
        <f t="shared" si="1"/>
        <v>30%</v>
      </c>
      <c r="Q54" s="23" t="e">
        <f t="shared" si="2"/>
        <v>#N/A</v>
      </c>
      <c r="R54" s="25" t="e">
        <f t="shared" si="3"/>
        <v>#N/A</v>
      </c>
      <c r="S54" s="11"/>
    </row>
    <row r="55" spans="1:19" s="4" customFormat="1" hidden="1">
      <c r="A55" s="18">
        <v>1</v>
      </c>
      <c r="B55" s="19" t="s">
        <v>92</v>
      </c>
      <c r="C55" s="19" t="s">
        <v>113</v>
      </c>
      <c r="D55" s="19" t="s">
        <v>114</v>
      </c>
      <c r="E55" s="19" t="s">
        <v>9</v>
      </c>
      <c r="F55" s="20">
        <v>8.85</v>
      </c>
      <c r="G55" s="20">
        <v>8.57</v>
      </c>
      <c r="H55" s="20">
        <v>6.83</v>
      </c>
      <c r="I55" s="21">
        <v>20306991.469999999</v>
      </c>
      <c r="J55" s="21">
        <v>8059415.4900000002</v>
      </c>
      <c r="K55" s="22">
        <v>0</v>
      </c>
      <c r="L55" s="21">
        <v>10699310.82</v>
      </c>
      <c r="M55" s="21">
        <v>15071081.050000001</v>
      </c>
      <c r="N55" s="23" t="e">
        <f>INDEX(Cost!$E:$E,MATCH(Result_Risk7!$C55,Cost!$A:$A,0))</f>
        <v>#N/A</v>
      </c>
      <c r="O55" s="23" t="e">
        <f t="shared" si="0"/>
        <v>#N/A</v>
      </c>
      <c r="P55" s="24" t="str">
        <f t="shared" si="1"/>
        <v>60%</v>
      </c>
      <c r="Q55" s="23" t="e">
        <f t="shared" si="2"/>
        <v>#N/A</v>
      </c>
      <c r="R55" s="25" t="e">
        <f t="shared" si="3"/>
        <v>#N/A</v>
      </c>
      <c r="S55" s="11"/>
    </row>
    <row r="56" spans="1:19" s="4" customFormat="1" hidden="1">
      <c r="A56" s="18">
        <v>1</v>
      </c>
      <c r="B56" s="19" t="s">
        <v>92</v>
      </c>
      <c r="C56" s="19" t="s">
        <v>115</v>
      </c>
      <c r="D56" s="19" t="s">
        <v>116</v>
      </c>
      <c r="E56" s="19" t="s">
        <v>9</v>
      </c>
      <c r="F56" s="20">
        <v>1.23</v>
      </c>
      <c r="G56" s="20">
        <v>1.1599999999999999</v>
      </c>
      <c r="H56" s="20">
        <v>0.39</v>
      </c>
      <c r="I56" s="21">
        <v>2976543.86</v>
      </c>
      <c r="J56" s="21">
        <v>402842.24</v>
      </c>
      <c r="K56" s="22">
        <v>2</v>
      </c>
      <c r="L56" s="21">
        <v>1457536.22</v>
      </c>
      <c r="M56" s="21">
        <v>-8494765.8000000007</v>
      </c>
      <c r="N56" s="23" t="e">
        <f>INDEX(Cost!$E:$E,MATCH(Result_Risk7!$C56,Cost!$A:$A,0))</f>
        <v>#N/A</v>
      </c>
      <c r="O56" s="23" t="e">
        <f t="shared" si="0"/>
        <v>#N/A</v>
      </c>
      <c r="P56" s="24" t="str">
        <f t="shared" si="1"/>
        <v>0%</v>
      </c>
      <c r="Q56" s="23" t="e">
        <f t="shared" si="2"/>
        <v>#N/A</v>
      </c>
      <c r="R56" s="25" t="e">
        <f t="shared" si="3"/>
        <v>#N/A</v>
      </c>
      <c r="S56" s="11"/>
    </row>
    <row r="57" spans="1:19" s="4" customFormat="1" hidden="1">
      <c r="A57" s="18">
        <v>1</v>
      </c>
      <c r="B57" s="19" t="s">
        <v>92</v>
      </c>
      <c r="C57" s="19" t="s">
        <v>117</v>
      </c>
      <c r="D57" s="19" t="s">
        <v>118</v>
      </c>
      <c r="E57" s="19" t="s">
        <v>9</v>
      </c>
      <c r="F57" s="20">
        <v>1.58</v>
      </c>
      <c r="G57" s="20">
        <v>1.41</v>
      </c>
      <c r="H57" s="20">
        <v>0.57999999999999996</v>
      </c>
      <c r="I57" s="21">
        <v>34973198.859999999</v>
      </c>
      <c r="J57" s="21">
        <v>-2428918.31</v>
      </c>
      <c r="K57" s="22">
        <v>2</v>
      </c>
      <c r="L57" s="21">
        <v>16659596.630000001</v>
      </c>
      <c r="M57" s="21">
        <v>-25773534.52</v>
      </c>
      <c r="N57" s="23" t="e">
        <f>INDEX(Cost!$E:$E,MATCH(Result_Risk7!$C57,Cost!$A:$A,0))</f>
        <v>#N/A</v>
      </c>
      <c r="O57" s="23" t="e">
        <f t="shared" si="0"/>
        <v>#N/A</v>
      </c>
      <c r="P57" s="24" t="str">
        <f t="shared" si="1"/>
        <v>0%</v>
      </c>
      <c r="Q57" s="23" t="e">
        <f t="shared" si="2"/>
        <v>#N/A</v>
      </c>
      <c r="R57" s="25" t="e">
        <f t="shared" si="3"/>
        <v>#N/A</v>
      </c>
      <c r="S57" s="11"/>
    </row>
    <row r="58" spans="1:19" s="4" customFormat="1" hidden="1">
      <c r="A58" s="18">
        <v>1</v>
      </c>
      <c r="B58" s="19" t="s">
        <v>92</v>
      </c>
      <c r="C58" s="19" t="s">
        <v>119</v>
      </c>
      <c r="D58" s="19" t="s">
        <v>120</v>
      </c>
      <c r="E58" s="19" t="s">
        <v>9</v>
      </c>
      <c r="F58" s="20">
        <v>3.26</v>
      </c>
      <c r="G58" s="20">
        <v>3.08</v>
      </c>
      <c r="H58" s="20">
        <v>1.65</v>
      </c>
      <c r="I58" s="21">
        <v>7986977.9800000004</v>
      </c>
      <c r="J58" s="21">
        <v>9099235.1099999994</v>
      </c>
      <c r="K58" s="22">
        <v>0</v>
      </c>
      <c r="L58" s="21">
        <v>13029156.619999999</v>
      </c>
      <c r="M58" s="21">
        <v>2205692.5699999998</v>
      </c>
      <c r="N58" s="23" t="e">
        <f>INDEX(Cost!$E:$E,MATCH(Result_Risk7!$C58,Cost!$A:$A,0))</f>
        <v>#N/A</v>
      </c>
      <c r="O58" s="23" t="e">
        <f t="shared" si="0"/>
        <v>#N/A</v>
      </c>
      <c r="P58" s="24" t="str">
        <f t="shared" si="1"/>
        <v>30%</v>
      </c>
      <c r="Q58" s="23" t="e">
        <f t="shared" si="2"/>
        <v>#N/A</v>
      </c>
      <c r="R58" s="25" t="e">
        <f t="shared" si="3"/>
        <v>#N/A</v>
      </c>
      <c r="S58" s="11"/>
    </row>
    <row r="59" spans="1:19" s="4" customFormat="1" hidden="1">
      <c r="A59" s="18">
        <v>1</v>
      </c>
      <c r="B59" s="19" t="s">
        <v>92</v>
      </c>
      <c r="C59" s="19" t="s">
        <v>121</v>
      </c>
      <c r="D59" s="19" t="s">
        <v>122</v>
      </c>
      <c r="E59" s="19" t="s">
        <v>9</v>
      </c>
      <c r="F59" s="20">
        <v>1.95</v>
      </c>
      <c r="G59" s="20">
        <v>1.83</v>
      </c>
      <c r="H59" s="20">
        <v>1.71</v>
      </c>
      <c r="I59" s="21">
        <v>18992042.469999999</v>
      </c>
      <c r="J59" s="21">
        <v>5007638.1399999997</v>
      </c>
      <c r="K59" s="22">
        <v>0</v>
      </c>
      <c r="L59" s="21">
        <v>7737473.5099999998</v>
      </c>
      <c r="M59" s="21">
        <v>14081607.460000001</v>
      </c>
      <c r="N59" s="23" t="e">
        <f>INDEX(Cost!$E:$E,MATCH(Result_Risk7!$C59,Cost!$A:$A,0))</f>
        <v>#N/A</v>
      </c>
      <c r="O59" s="23" t="e">
        <f t="shared" si="0"/>
        <v>#N/A</v>
      </c>
      <c r="P59" s="24" t="str">
        <f t="shared" si="1"/>
        <v>30%</v>
      </c>
      <c r="Q59" s="23" t="e">
        <f t="shared" si="2"/>
        <v>#N/A</v>
      </c>
      <c r="R59" s="25" t="e">
        <f t="shared" si="3"/>
        <v>#N/A</v>
      </c>
      <c r="S59" s="11"/>
    </row>
    <row r="60" spans="1:19" s="4" customFormat="1" hidden="1">
      <c r="A60" s="18">
        <v>1</v>
      </c>
      <c r="B60" s="19" t="s">
        <v>123</v>
      </c>
      <c r="C60" s="19" t="s">
        <v>124</v>
      </c>
      <c r="D60" s="19" t="s">
        <v>125</v>
      </c>
      <c r="E60" s="19" t="s">
        <v>47</v>
      </c>
      <c r="F60" s="20">
        <v>3.33</v>
      </c>
      <c r="G60" s="20">
        <v>3.11</v>
      </c>
      <c r="H60" s="20">
        <v>1.91</v>
      </c>
      <c r="I60" s="21">
        <v>406391027.67000002</v>
      </c>
      <c r="J60" s="21">
        <v>215492919.81</v>
      </c>
      <c r="K60" s="22">
        <v>0</v>
      </c>
      <c r="L60" s="21">
        <v>229995896.02000001</v>
      </c>
      <c r="M60" s="21">
        <v>158284730.53</v>
      </c>
      <c r="N60" s="23" t="e">
        <f>INDEX(Cost!$E:$E,MATCH(Result_Risk7!$C60,Cost!$A:$A,0))</f>
        <v>#N/A</v>
      </c>
      <c r="O60" s="23" t="e">
        <f t="shared" si="0"/>
        <v>#N/A</v>
      </c>
      <c r="P60" s="24" t="str">
        <f t="shared" si="1"/>
        <v>30%</v>
      </c>
      <c r="Q60" s="23" t="e">
        <f t="shared" si="2"/>
        <v>#N/A</v>
      </c>
      <c r="R60" s="25" t="e">
        <f t="shared" si="3"/>
        <v>#N/A</v>
      </c>
      <c r="S60" s="11"/>
    </row>
    <row r="61" spans="1:19" s="4" customFormat="1" hidden="1">
      <c r="A61" s="18">
        <v>1</v>
      </c>
      <c r="B61" s="19" t="s">
        <v>123</v>
      </c>
      <c r="C61" s="19" t="s">
        <v>126</v>
      </c>
      <c r="D61" s="19" t="s">
        <v>127</v>
      </c>
      <c r="E61" s="19" t="s">
        <v>47</v>
      </c>
      <c r="F61" s="20">
        <v>3.22</v>
      </c>
      <c r="G61" s="20">
        <v>3</v>
      </c>
      <c r="H61" s="20">
        <v>1.36</v>
      </c>
      <c r="I61" s="21">
        <v>254506010.19</v>
      </c>
      <c r="J61" s="21">
        <v>174519927.91999999</v>
      </c>
      <c r="K61" s="22">
        <v>0</v>
      </c>
      <c r="L61" s="21">
        <v>205972871.40000001</v>
      </c>
      <c r="M61" s="21">
        <v>40824509.5</v>
      </c>
      <c r="N61" s="23" t="e">
        <f>INDEX(Cost!$E:$E,MATCH(Result_Risk7!$C61,Cost!$A:$A,0))</f>
        <v>#N/A</v>
      </c>
      <c r="O61" s="23" t="e">
        <f t="shared" si="0"/>
        <v>#N/A</v>
      </c>
      <c r="P61" s="24" t="str">
        <f t="shared" si="1"/>
        <v>0%</v>
      </c>
      <c r="Q61" s="23" t="e">
        <f t="shared" si="2"/>
        <v>#N/A</v>
      </c>
      <c r="R61" s="25" t="e">
        <f t="shared" si="3"/>
        <v>#N/A</v>
      </c>
      <c r="S61" s="11"/>
    </row>
    <row r="62" spans="1:19" s="4" customFormat="1" hidden="1">
      <c r="A62" s="18">
        <v>1</v>
      </c>
      <c r="B62" s="19" t="s">
        <v>123</v>
      </c>
      <c r="C62" s="19" t="s">
        <v>128</v>
      </c>
      <c r="D62" s="19" t="s">
        <v>129</v>
      </c>
      <c r="E62" s="19" t="s">
        <v>9</v>
      </c>
      <c r="F62" s="20">
        <v>3.51</v>
      </c>
      <c r="G62" s="20">
        <v>3.32</v>
      </c>
      <c r="H62" s="20">
        <v>1.67</v>
      </c>
      <c r="I62" s="21">
        <v>31720602.559999999</v>
      </c>
      <c r="J62" s="21">
        <v>23145685.219999999</v>
      </c>
      <c r="K62" s="22">
        <v>0</v>
      </c>
      <c r="L62" s="21">
        <v>23094865.670000002</v>
      </c>
      <c r="M62" s="21">
        <v>8524672.8499999996</v>
      </c>
      <c r="N62" s="23" t="e">
        <f>INDEX(Cost!$E:$E,MATCH(Result_Risk7!$C62,Cost!$A:$A,0))</f>
        <v>#N/A</v>
      </c>
      <c r="O62" s="23" t="e">
        <f t="shared" si="0"/>
        <v>#N/A</v>
      </c>
      <c r="P62" s="24" t="str">
        <f t="shared" si="1"/>
        <v>30%</v>
      </c>
      <c r="Q62" s="23" t="e">
        <f t="shared" si="2"/>
        <v>#N/A</v>
      </c>
      <c r="R62" s="25" t="e">
        <f t="shared" si="3"/>
        <v>#N/A</v>
      </c>
      <c r="S62" s="11"/>
    </row>
    <row r="63" spans="1:19" s="4" customFormat="1" hidden="1">
      <c r="A63" s="18">
        <v>1</v>
      </c>
      <c r="B63" s="19" t="s">
        <v>123</v>
      </c>
      <c r="C63" s="19" t="s">
        <v>130</v>
      </c>
      <c r="D63" s="19" t="s">
        <v>131</v>
      </c>
      <c r="E63" s="19" t="s">
        <v>9</v>
      </c>
      <c r="F63" s="20">
        <v>6.75</v>
      </c>
      <c r="G63" s="20">
        <v>6.55</v>
      </c>
      <c r="H63" s="20">
        <v>2.7</v>
      </c>
      <c r="I63" s="21">
        <v>29707860.510000002</v>
      </c>
      <c r="J63" s="21">
        <v>19879366.059999999</v>
      </c>
      <c r="K63" s="22">
        <v>0</v>
      </c>
      <c r="L63" s="21">
        <v>20445821.260000002</v>
      </c>
      <c r="M63" s="21">
        <v>8727107.1600000001</v>
      </c>
      <c r="N63" s="23" t="e">
        <f>INDEX(Cost!$E:$E,MATCH(Result_Risk7!$C63,Cost!$A:$A,0))</f>
        <v>#N/A</v>
      </c>
      <c r="O63" s="23" t="e">
        <f t="shared" si="0"/>
        <v>#N/A</v>
      </c>
      <c r="P63" s="24" t="str">
        <f t="shared" si="1"/>
        <v>50%</v>
      </c>
      <c r="Q63" s="23" t="e">
        <f t="shared" si="2"/>
        <v>#N/A</v>
      </c>
      <c r="R63" s="25" t="e">
        <f t="shared" si="3"/>
        <v>#N/A</v>
      </c>
      <c r="S63" s="11"/>
    </row>
    <row r="64" spans="1:19" s="4" customFormat="1" hidden="1">
      <c r="A64" s="18">
        <v>1</v>
      </c>
      <c r="B64" s="19" t="s">
        <v>123</v>
      </c>
      <c r="C64" s="19" t="s">
        <v>132</v>
      </c>
      <c r="D64" s="19" t="s">
        <v>133</v>
      </c>
      <c r="E64" s="19" t="s">
        <v>9</v>
      </c>
      <c r="F64" s="20">
        <v>3.65</v>
      </c>
      <c r="G64" s="20">
        <v>3.42</v>
      </c>
      <c r="H64" s="20">
        <v>0.81</v>
      </c>
      <c r="I64" s="21">
        <v>61037036.43</v>
      </c>
      <c r="J64" s="21">
        <v>62299584.420000002</v>
      </c>
      <c r="K64" s="22">
        <v>0</v>
      </c>
      <c r="L64" s="21">
        <v>66730597.689999998</v>
      </c>
      <c r="M64" s="21">
        <v>-4338095.12</v>
      </c>
      <c r="N64" s="23" t="e">
        <f>INDEX(Cost!$E:$E,MATCH(Result_Risk7!$C64,Cost!$A:$A,0))</f>
        <v>#N/A</v>
      </c>
      <c r="O64" s="23" t="e">
        <f t="shared" si="0"/>
        <v>#N/A</v>
      </c>
      <c r="P64" s="24" t="str">
        <f t="shared" si="1"/>
        <v>0%</v>
      </c>
      <c r="Q64" s="23" t="e">
        <f t="shared" si="2"/>
        <v>#N/A</v>
      </c>
      <c r="R64" s="25" t="e">
        <f t="shared" si="3"/>
        <v>#N/A</v>
      </c>
      <c r="S64" s="11"/>
    </row>
    <row r="65" spans="1:19" s="4" customFormat="1" hidden="1">
      <c r="A65" s="18">
        <v>1</v>
      </c>
      <c r="B65" s="19" t="s">
        <v>123</v>
      </c>
      <c r="C65" s="19" t="s">
        <v>134</v>
      </c>
      <c r="D65" s="19" t="s">
        <v>135</v>
      </c>
      <c r="E65" s="19" t="s">
        <v>9</v>
      </c>
      <c r="F65" s="20">
        <v>1.98</v>
      </c>
      <c r="G65" s="20">
        <v>1.83</v>
      </c>
      <c r="H65" s="20">
        <v>1.39</v>
      </c>
      <c r="I65" s="21">
        <v>22563212.27</v>
      </c>
      <c r="J65" s="21">
        <v>10991195.279999999</v>
      </c>
      <c r="K65" s="22">
        <v>0</v>
      </c>
      <c r="L65" s="21">
        <v>13038988.16</v>
      </c>
      <c r="M65" s="21">
        <v>9028120.3399999999</v>
      </c>
      <c r="N65" s="23" t="e">
        <f>INDEX(Cost!$E:$E,MATCH(Result_Risk7!$C65,Cost!$A:$A,0))</f>
        <v>#N/A</v>
      </c>
      <c r="O65" s="23" t="e">
        <f t="shared" si="0"/>
        <v>#N/A</v>
      </c>
      <c r="P65" s="24" t="str">
        <f t="shared" si="1"/>
        <v>0%</v>
      </c>
      <c r="Q65" s="23" t="e">
        <f t="shared" si="2"/>
        <v>#N/A</v>
      </c>
      <c r="R65" s="25" t="e">
        <f t="shared" si="3"/>
        <v>#N/A</v>
      </c>
      <c r="S65" s="11"/>
    </row>
    <row r="66" spans="1:19" s="4" customFormat="1" hidden="1">
      <c r="A66" s="18">
        <v>1</v>
      </c>
      <c r="B66" s="19" t="s">
        <v>123</v>
      </c>
      <c r="C66" s="19" t="s">
        <v>136</v>
      </c>
      <c r="D66" s="19" t="s">
        <v>137</v>
      </c>
      <c r="E66" s="19" t="s">
        <v>9</v>
      </c>
      <c r="F66" s="20">
        <v>2.33</v>
      </c>
      <c r="G66" s="20">
        <v>2.06</v>
      </c>
      <c r="H66" s="20">
        <v>1.29</v>
      </c>
      <c r="I66" s="21">
        <v>17641365.370000001</v>
      </c>
      <c r="J66" s="21">
        <v>12690558.18</v>
      </c>
      <c r="K66" s="22">
        <v>0</v>
      </c>
      <c r="L66" s="21">
        <v>15694249.9</v>
      </c>
      <c r="M66" s="21">
        <v>3839584.46</v>
      </c>
      <c r="N66" s="23" t="e">
        <f>INDEX(Cost!$E:$E,MATCH(Result_Risk7!$C66,Cost!$A:$A,0))</f>
        <v>#N/A</v>
      </c>
      <c r="O66" s="23" t="e">
        <f t="shared" si="0"/>
        <v>#N/A</v>
      </c>
      <c r="P66" s="24" t="str">
        <f t="shared" si="1"/>
        <v>0%</v>
      </c>
      <c r="Q66" s="23" t="e">
        <f t="shared" si="2"/>
        <v>#N/A</v>
      </c>
      <c r="R66" s="25" t="e">
        <f t="shared" si="3"/>
        <v>#N/A</v>
      </c>
      <c r="S66" s="11"/>
    </row>
    <row r="67" spans="1:19" s="4" customFormat="1" hidden="1">
      <c r="A67" s="18">
        <v>1</v>
      </c>
      <c r="B67" s="19" t="s">
        <v>123</v>
      </c>
      <c r="C67" s="19" t="s">
        <v>138</v>
      </c>
      <c r="D67" s="19" t="s">
        <v>139</v>
      </c>
      <c r="E67" s="19" t="s">
        <v>9</v>
      </c>
      <c r="F67" s="20">
        <v>11.12</v>
      </c>
      <c r="G67" s="20">
        <v>10.9</v>
      </c>
      <c r="H67" s="20">
        <v>8.32</v>
      </c>
      <c r="I67" s="21">
        <v>19983501.73</v>
      </c>
      <c r="J67" s="21">
        <v>14363836.41</v>
      </c>
      <c r="K67" s="22">
        <v>0</v>
      </c>
      <c r="L67" s="21">
        <v>17792290.32</v>
      </c>
      <c r="M67" s="21">
        <v>14392932.949999999</v>
      </c>
      <c r="N67" s="23" t="e">
        <f>INDEX(Cost!$E:$E,MATCH(Result_Risk7!$C67,Cost!$A:$A,0))</f>
        <v>#N/A</v>
      </c>
      <c r="O67" s="23" t="e">
        <f t="shared" si="0"/>
        <v>#N/A</v>
      </c>
      <c r="P67" s="24" t="str">
        <f t="shared" si="1"/>
        <v>60%</v>
      </c>
      <c r="Q67" s="23" t="e">
        <f t="shared" si="2"/>
        <v>#N/A</v>
      </c>
      <c r="R67" s="25" t="e">
        <f t="shared" si="3"/>
        <v>#N/A</v>
      </c>
      <c r="S67" s="11"/>
    </row>
    <row r="68" spans="1:19" s="4" customFormat="1" hidden="1">
      <c r="A68" s="18">
        <v>1</v>
      </c>
      <c r="B68" s="19" t="s">
        <v>123</v>
      </c>
      <c r="C68" s="19" t="s">
        <v>140</v>
      </c>
      <c r="D68" s="19" t="s">
        <v>141</v>
      </c>
      <c r="E68" s="19" t="s">
        <v>9</v>
      </c>
      <c r="F68" s="20">
        <v>6.87</v>
      </c>
      <c r="G68" s="20">
        <v>6.4</v>
      </c>
      <c r="H68" s="20">
        <v>6.23</v>
      </c>
      <c r="I68" s="21">
        <v>17685286.649999999</v>
      </c>
      <c r="J68" s="21">
        <v>9995135.0700000003</v>
      </c>
      <c r="K68" s="22">
        <v>0</v>
      </c>
      <c r="L68" s="21">
        <v>12164547.539999999</v>
      </c>
      <c r="M68" s="21">
        <v>15734533.16</v>
      </c>
      <c r="N68" s="23" t="e">
        <f>INDEX(Cost!$E:$E,MATCH(Result_Risk7!$C68,Cost!$A:$A,0))</f>
        <v>#N/A</v>
      </c>
      <c r="O68" s="23" t="e">
        <f t="shared" ref="O68:O131" si="4">M68-N68</f>
        <v>#N/A</v>
      </c>
      <c r="P68" s="24" t="str">
        <f t="shared" ref="P68:P131" si="5">IF(H68&gt;3,"60%",IF(H68&gt;=2.51,"50%",IF(H68&gt;=2.01,"40%",IF(H68&gt;=1.51,"30%","0%"))))</f>
        <v>60%</v>
      </c>
      <c r="Q68" s="23" t="e">
        <f t="shared" ref="Q68:Q131" si="6">IF(O68&gt;0,O68*P68,0)</f>
        <v>#N/A</v>
      </c>
      <c r="R68" s="25" t="e">
        <f t="shared" ref="R68:R131" si="7">IF(Q68&gt;0,"ลงทุนได้","")</f>
        <v>#N/A</v>
      </c>
      <c r="S68" s="11"/>
    </row>
    <row r="69" spans="1:19" s="4" customFormat="1" hidden="1">
      <c r="A69" s="18">
        <v>1</v>
      </c>
      <c r="B69" s="19" t="s">
        <v>142</v>
      </c>
      <c r="C69" s="19" t="s">
        <v>143</v>
      </c>
      <c r="D69" s="19" t="s">
        <v>144</v>
      </c>
      <c r="E69" s="19" t="s">
        <v>47</v>
      </c>
      <c r="F69" s="20">
        <v>4.8899999999999997</v>
      </c>
      <c r="G69" s="20">
        <v>4.45</v>
      </c>
      <c r="H69" s="20">
        <v>2.2200000000000002</v>
      </c>
      <c r="I69" s="21">
        <v>439778708.00999999</v>
      </c>
      <c r="J69" s="21">
        <v>122480523.58</v>
      </c>
      <c r="K69" s="22">
        <v>0</v>
      </c>
      <c r="L69" s="21">
        <v>157391877.66999999</v>
      </c>
      <c r="M69" s="21">
        <v>142830063.81</v>
      </c>
      <c r="N69" s="23" t="e">
        <f>INDEX(Cost!$E:$E,MATCH(Result_Risk7!$C69,Cost!$A:$A,0))</f>
        <v>#N/A</v>
      </c>
      <c r="O69" s="23" t="e">
        <f t="shared" si="4"/>
        <v>#N/A</v>
      </c>
      <c r="P69" s="24" t="str">
        <f t="shared" si="5"/>
        <v>40%</v>
      </c>
      <c r="Q69" s="23" t="e">
        <f t="shared" si="6"/>
        <v>#N/A</v>
      </c>
      <c r="R69" s="25" t="e">
        <f t="shared" si="7"/>
        <v>#N/A</v>
      </c>
      <c r="S69" s="11"/>
    </row>
    <row r="70" spans="1:19" s="4" customFormat="1" hidden="1">
      <c r="A70" s="18">
        <v>1</v>
      </c>
      <c r="B70" s="19" t="s">
        <v>142</v>
      </c>
      <c r="C70" s="19" t="s">
        <v>145</v>
      </c>
      <c r="D70" s="19" t="s">
        <v>146</v>
      </c>
      <c r="E70" s="19" t="s">
        <v>9</v>
      </c>
      <c r="F70" s="20">
        <v>2.08</v>
      </c>
      <c r="G70" s="20">
        <v>1.92</v>
      </c>
      <c r="H70" s="20">
        <v>1.1000000000000001</v>
      </c>
      <c r="I70" s="21">
        <v>19942145.870000001</v>
      </c>
      <c r="J70" s="21">
        <v>954126.61</v>
      </c>
      <c r="K70" s="22">
        <v>0</v>
      </c>
      <c r="L70" s="21">
        <v>5029490.5599999996</v>
      </c>
      <c r="M70" s="21">
        <v>1805609.23</v>
      </c>
      <c r="N70" s="23" t="e">
        <f>INDEX(Cost!$E:$E,MATCH(Result_Risk7!$C70,Cost!$A:$A,0))</f>
        <v>#N/A</v>
      </c>
      <c r="O70" s="23" t="e">
        <f t="shared" si="4"/>
        <v>#N/A</v>
      </c>
      <c r="P70" s="24" t="str">
        <f t="shared" si="5"/>
        <v>0%</v>
      </c>
      <c r="Q70" s="23" t="e">
        <f t="shared" si="6"/>
        <v>#N/A</v>
      </c>
      <c r="R70" s="25" t="e">
        <f t="shared" si="7"/>
        <v>#N/A</v>
      </c>
      <c r="S70" s="11"/>
    </row>
    <row r="71" spans="1:19" s="4" customFormat="1" hidden="1">
      <c r="A71" s="18">
        <v>1</v>
      </c>
      <c r="B71" s="19" t="s">
        <v>142</v>
      </c>
      <c r="C71" s="19" t="s">
        <v>147</v>
      </c>
      <c r="D71" s="19" t="s">
        <v>148</v>
      </c>
      <c r="E71" s="19" t="s">
        <v>9</v>
      </c>
      <c r="F71" s="20">
        <v>3.4</v>
      </c>
      <c r="G71" s="20">
        <v>3.21</v>
      </c>
      <c r="H71" s="20">
        <v>1.89</v>
      </c>
      <c r="I71" s="21">
        <v>25291089.48</v>
      </c>
      <c r="J71" s="21">
        <v>11018762.289999999</v>
      </c>
      <c r="K71" s="22">
        <v>0</v>
      </c>
      <c r="L71" s="21">
        <v>15005427.27</v>
      </c>
      <c r="M71" s="21">
        <v>9420957.7300000004</v>
      </c>
      <c r="N71" s="23" t="e">
        <f>INDEX(Cost!$E:$E,MATCH(Result_Risk7!$C71,Cost!$A:$A,0))</f>
        <v>#N/A</v>
      </c>
      <c r="O71" s="23" t="e">
        <f t="shared" si="4"/>
        <v>#N/A</v>
      </c>
      <c r="P71" s="24" t="str">
        <f t="shared" si="5"/>
        <v>30%</v>
      </c>
      <c r="Q71" s="23" t="e">
        <f t="shared" si="6"/>
        <v>#N/A</v>
      </c>
      <c r="R71" s="25" t="e">
        <f t="shared" si="7"/>
        <v>#N/A</v>
      </c>
      <c r="S71" s="11"/>
    </row>
    <row r="72" spans="1:19" s="4" customFormat="1" hidden="1">
      <c r="A72" s="18">
        <v>1</v>
      </c>
      <c r="B72" s="19" t="s">
        <v>142</v>
      </c>
      <c r="C72" s="19" t="s">
        <v>149</v>
      </c>
      <c r="D72" s="19" t="s">
        <v>150</v>
      </c>
      <c r="E72" s="19" t="s">
        <v>9</v>
      </c>
      <c r="F72" s="20">
        <v>4.0199999999999996</v>
      </c>
      <c r="G72" s="20">
        <v>3.86</v>
      </c>
      <c r="H72" s="20">
        <v>1.83</v>
      </c>
      <c r="I72" s="21">
        <v>59345802.549999997</v>
      </c>
      <c r="J72" s="21">
        <v>55942839.380000003</v>
      </c>
      <c r="K72" s="22">
        <v>0</v>
      </c>
      <c r="L72" s="21">
        <v>57452745.990000002</v>
      </c>
      <c r="M72" s="21">
        <v>16291488.779999999</v>
      </c>
      <c r="N72" s="23" t="e">
        <f>INDEX(Cost!$E:$E,MATCH(Result_Risk7!$C72,Cost!$A:$A,0))</f>
        <v>#N/A</v>
      </c>
      <c r="O72" s="23" t="e">
        <f t="shared" si="4"/>
        <v>#N/A</v>
      </c>
      <c r="P72" s="24" t="str">
        <f t="shared" si="5"/>
        <v>30%</v>
      </c>
      <c r="Q72" s="23" t="e">
        <f t="shared" si="6"/>
        <v>#N/A</v>
      </c>
      <c r="R72" s="25" t="e">
        <f t="shared" si="7"/>
        <v>#N/A</v>
      </c>
      <c r="S72" s="11"/>
    </row>
    <row r="73" spans="1:19" s="4" customFormat="1" hidden="1">
      <c r="A73" s="18">
        <v>1</v>
      </c>
      <c r="B73" s="19" t="s">
        <v>142</v>
      </c>
      <c r="C73" s="19" t="s">
        <v>151</v>
      </c>
      <c r="D73" s="19" t="s">
        <v>152</v>
      </c>
      <c r="E73" s="19" t="s">
        <v>9</v>
      </c>
      <c r="F73" s="20">
        <v>2.96</v>
      </c>
      <c r="G73" s="20">
        <v>2.48</v>
      </c>
      <c r="H73" s="20">
        <v>1.72</v>
      </c>
      <c r="I73" s="21">
        <v>22685340.079999998</v>
      </c>
      <c r="J73" s="21">
        <v>17767513.199999999</v>
      </c>
      <c r="K73" s="22">
        <v>0</v>
      </c>
      <c r="L73" s="21">
        <v>19783617.949999999</v>
      </c>
      <c r="M73" s="21">
        <v>8188742.3700000001</v>
      </c>
      <c r="N73" s="23" t="e">
        <f>INDEX(Cost!$E:$E,MATCH(Result_Risk7!$C73,Cost!$A:$A,0))</f>
        <v>#N/A</v>
      </c>
      <c r="O73" s="23" t="e">
        <f t="shared" si="4"/>
        <v>#N/A</v>
      </c>
      <c r="P73" s="24" t="str">
        <f t="shared" si="5"/>
        <v>30%</v>
      </c>
      <c r="Q73" s="23" t="e">
        <f t="shared" si="6"/>
        <v>#N/A</v>
      </c>
      <c r="R73" s="25" t="e">
        <f t="shared" si="7"/>
        <v>#N/A</v>
      </c>
      <c r="S73" s="11"/>
    </row>
    <row r="74" spans="1:19" s="4" customFormat="1" hidden="1">
      <c r="A74" s="18">
        <v>1</v>
      </c>
      <c r="B74" s="19" t="s">
        <v>142</v>
      </c>
      <c r="C74" s="19" t="s">
        <v>153</v>
      </c>
      <c r="D74" s="19" t="s">
        <v>154</v>
      </c>
      <c r="E74" s="19" t="s">
        <v>9</v>
      </c>
      <c r="F74" s="20">
        <v>1.54</v>
      </c>
      <c r="G74" s="20">
        <v>1.33</v>
      </c>
      <c r="H74" s="20">
        <v>0.59</v>
      </c>
      <c r="I74" s="21">
        <v>7805004.5199999996</v>
      </c>
      <c r="J74" s="21">
        <v>2675529.4300000002</v>
      </c>
      <c r="K74" s="22">
        <v>1</v>
      </c>
      <c r="L74" s="21">
        <v>5614099.9400000004</v>
      </c>
      <c r="M74" s="21">
        <v>-5909520.7699999996</v>
      </c>
      <c r="N74" s="23" t="e">
        <f>INDEX(Cost!$E:$E,MATCH(Result_Risk7!$C74,Cost!$A:$A,0))</f>
        <v>#N/A</v>
      </c>
      <c r="O74" s="23" t="e">
        <f t="shared" si="4"/>
        <v>#N/A</v>
      </c>
      <c r="P74" s="24" t="str">
        <f t="shared" si="5"/>
        <v>0%</v>
      </c>
      <c r="Q74" s="23" t="e">
        <f t="shared" si="6"/>
        <v>#N/A</v>
      </c>
      <c r="R74" s="25" t="e">
        <f t="shared" si="7"/>
        <v>#N/A</v>
      </c>
      <c r="S74" s="11"/>
    </row>
    <row r="75" spans="1:19" s="4" customFormat="1" hidden="1">
      <c r="A75" s="18">
        <v>1</v>
      </c>
      <c r="B75" s="19" t="s">
        <v>142</v>
      </c>
      <c r="C75" s="19" t="s">
        <v>155</v>
      </c>
      <c r="D75" s="19" t="s">
        <v>156</v>
      </c>
      <c r="E75" s="19" t="s">
        <v>9</v>
      </c>
      <c r="F75" s="20">
        <v>3.41</v>
      </c>
      <c r="G75" s="20">
        <v>3.28</v>
      </c>
      <c r="H75" s="20">
        <v>2.31</v>
      </c>
      <c r="I75" s="21">
        <v>20916334.52</v>
      </c>
      <c r="J75" s="21">
        <v>12262588.35</v>
      </c>
      <c r="K75" s="22">
        <v>0</v>
      </c>
      <c r="L75" s="21">
        <v>14372942.27</v>
      </c>
      <c r="M75" s="21">
        <v>11321818.039999999</v>
      </c>
      <c r="N75" s="23" t="e">
        <f>INDEX(Cost!$E:$E,MATCH(Result_Risk7!$C75,Cost!$A:$A,0))</f>
        <v>#N/A</v>
      </c>
      <c r="O75" s="23" t="e">
        <f t="shared" si="4"/>
        <v>#N/A</v>
      </c>
      <c r="P75" s="24" t="str">
        <f t="shared" si="5"/>
        <v>40%</v>
      </c>
      <c r="Q75" s="23" t="e">
        <f t="shared" si="6"/>
        <v>#N/A</v>
      </c>
      <c r="R75" s="25" t="e">
        <f t="shared" si="7"/>
        <v>#N/A</v>
      </c>
      <c r="S75" s="11"/>
    </row>
    <row r="76" spans="1:19" s="4" customFormat="1" hidden="1">
      <c r="A76" s="18">
        <v>1</v>
      </c>
      <c r="B76" s="19" t="s">
        <v>142</v>
      </c>
      <c r="C76" s="19" t="s">
        <v>157</v>
      </c>
      <c r="D76" s="19" t="s">
        <v>158</v>
      </c>
      <c r="E76" s="19" t="s">
        <v>9</v>
      </c>
      <c r="F76" s="20">
        <v>2.52</v>
      </c>
      <c r="G76" s="20">
        <v>2.11</v>
      </c>
      <c r="H76" s="20">
        <v>0.76</v>
      </c>
      <c r="I76" s="21">
        <v>19313118.07</v>
      </c>
      <c r="J76" s="21">
        <v>4680674.51</v>
      </c>
      <c r="K76" s="22">
        <v>1</v>
      </c>
      <c r="L76" s="21">
        <v>10376424</v>
      </c>
      <c r="M76" s="21">
        <v>-3030936.22</v>
      </c>
      <c r="N76" s="23" t="e">
        <f>INDEX(Cost!$E:$E,MATCH(Result_Risk7!$C76,Cost!$A:$A,0))</f>
        <v>#N/A</v>
      </c>
      <c r="O76" s="23" t="e">
        <f t="shared" si="4"/>
        <v>#N/A</v>
      </c>
      <c r="P76" s="24" t="str">
        <f t="shared" si="5"/>
        <v>0%</v>
      </c>
      <c r="Q76" s="23" t="e">
        <f t="shared" si="6"/>
        <v>#N/A</v>
      </c>
      <c r="R76" s="25" t="e">
        <f t="shared" si="7"/>
        <v>#N/A</v>
      </c>
      <c r="S76" s="11"/>
    </row>
    <row r="77" spans="1:19" s="4" customFormat="1" hidden="1">
      <c r="A77" s="18">
        <v>1</v>
      </c>
      <c r="B77" s="19" t="s">
        <v>159</v>
      </c>
      <c r="C77" s="19" t="s">
        <v>160</v>
      </c>
      <c r="D77" s="19" t="s">
        <v>161</v>
      </c>
      <c r="E77" s="19" t="s">
        <v>47</v>
      </c>
      <c r="F77" s="20">
        <v>3.12</v>
      </c>
      <c r="G77" s="20">
        <v>2.97</v>
      </c>
      <c r="H77" s="20">
        <v>1.59</v>
      </c>
      <c r="I77" s="21">
        <v>186945712.68000001</v>
      </c>
      <c r="J77" s="21">
        <v>60614547.659999996</v>
      </c>
      <c r="K77" s="22">
        <v>0</v>
      </c>
      <c r="L77" s="21">
        <v>111124508.68000001</v>
      </c>
      <c r="M77" s="21">
        <v>52180980.43</v>
      </c>
      <c r="N77" s="23" t="e">
        <f>INDEX(Cost!$E:$E,MATCH(Result_Risk7!$C77,Cost!$A:$A,0))</f>
        <v>#N/A</v>
      </c>
      <c r="O77" s="23" t="e">
        <f t="shared" si="4"/>
        <v>#N/A</v>
      </c>
      <c r="P77" s="24" t="str">
        <f t="shared" si="5"/>
        <v>30%</v>
      </c>
      <c r="Q77" s="23" t="e">
        <f t="shared" si="6"/>
        <v>#N/A</v>
      </c>
      <c r="R77" s="25" t="e">
        <f t="shared" si="7"/>
        <v>#N/A</v>
      </c>
      <c r="S77" s="11"/>
    </row>
    <row r="78" spans="1:19" s="4" customFormat="1" hidden="1">
      <c r="A78" s="18">
        <v>1</v>
      </c>
      <c r="B78" s="19" t="s">
        <v>159</v>
      </c>
      <c r="C78" s="19" t="s">
        <v>162</v>
      </c>
      <c r="D78" s="19" t="s">
        <v>163</v>
      </c>
      <c r="E78" s="19" t="s">
        <v>9</v>
      </c>
      <c r="F78" s="20">
        <v>1.59</v>
      </c>
      <c r="G78" s="20">
        <v>1.44</v>
      </c>
      <c r="H78" s="20">
        <v>0.36</v>
      </c>
      <c r="I78" s="21">
        <v>11815899.73</v>
      </c>
      <c r="J78" s="21">
        <v>13688889.300000001</v>
      </c>
      <c r="K78" s="22">
        <v>1</v>
      </c>
      <c r="L78" s="21">
        <v>15813861.66</v>
      </c>
      <c r="M78" s="21">
        <v>-12885533.91</v>
      </c>
      <c r="N78" s="23" t="e">
        <f>INDEX(Cost!$E:$E,MATCH(Result_Risk7!$C78,Cost!$A:$A,0))</f>
        <v>#N/A</v>
      </c>
      <c r="O78" s="23" t="e">
        <f t="shared" si="4"/>
        <v>#N/A</v>
      </c>
      <c r="P78" s="24" t="str">
        <f t="shared" si="5"/>
        <v>0%</v>
      </c>
      <c r="Q78" s="23" t="e">
        <f t="shared" si="6"/>
        <v>#N/A</v>
      </c>
      <c r="R78" s="25" t="e">
        <f t="shared" si="7"/>
        <v>#N/A</v>
      </c>
      <c r="S78" s="11"/>
    </row>
    <row r="79" spans="1:19" s="4" customFormat="1" hidden="1">
      <c r="A79" s="18">
        <v>1</v>
      </c>
      <c r="B79" s="19" t="s">
        <v>159</v>
      </c>
      <c r="C79" s="19" t="s">
        <v>164</v>
      </c>
      <c r="D79" s="19" t="s">
        <v>165</v>
      </c>
      <c r="E79" s="19" t="s">
        <v>9</v>
      </c>
      <c r="F79" s="20">
        <v>1.19</v>
      </c>
      <c r="G79" s="20">
        <v>0.98</v>
      </c>
      <c r="H79" s="20">
        <v>0.41</v>
      </c>
      <c r="I79" s="21">
        <v>6746216.96</v>
      </c>
      <c r="J79" s="21">
        <v>3036144.92</v>
      </c>
      <c r="K79" s="22">
        <v>3</v>
      </c>
      <c r="L79" s="21">
        <v>12078350.24</v>
      </c>
      <c r="M79" s="21">
        <v>-21397335.190000001</v>
      </c>
      <c r="N79" s="23" t="e">
        <f>INDEX(Cost!$E:$E,MATCH(Result_Risk7!$C79,Cost!$A:$A,0))</f>
        <v>#N/A</v>
      </c>
      <c r="O79" s="23" t="e">
        <f t="shared" si="4"/>
        <v>#N/A</v>
      </c>
      <c r="P79" s="24" t="str">
        <f t="shared" si="5"/>
        <v>0%</v>
      </c>
      <c r="Q79" s="23" t="e">
        <f t="shared" si="6"/>
        <v>#N/A</v>
      </c>
      <c r="R79" s="25" t="e">
        <f t="shared" si="7"/>
        <v>#N/A</v>
      </c>
      <c r="S79" s="11"/>
    </row>
    <row r="80" spans="1:19" s="4" customFormat="1" hidden="1">
      <c r="A80" s="18">
        <v>1</v>
      </c>
      <c r="B80" s="19" t="s">
        <v>159</v>
      </c>
      <c r="C80" s="19" t="s">
        <v>166</v>
      </c>
      <c r="D80" s="19" t="s">
        <v>167</v>
      </c>
      <c r="E80" s="19" t="s">
        <v>9</v>
      </c>
      <c r="F80" s="20">
        <v>2.4</v>
      </c>
      <c r="G80" s="20">
        <v>2.21</v>
      </c>
      <c r="H80" s="20">
        <v>0.63</v>
      </c>
      <c r="I80" s="21">
        <v>61448064.030000001</v>
      </c>
      <c r="J80" s="21">
        <v>70147742.090000004</v>
      </c>
      <c r="K80" s="22">
        <v>1</v>
      </c>
      <c r="L80" s="21">
        <v>81145477.359999999</v>
      </c>
      <c r="M80" s="21">
        <v>-16394719.689999999</v>
      </c>
      <c r="N80" s="23" t="e">
        <f>INDEX(Cost!$E:$E,MATCH(Result_Risk7!$C80,Cost!$A:$A,0))</f>
        <v>#N/A</v>
      </c>
      <c r="O80" s="23" t="e">
        <f t="shared" si="4"/>
        <v>#N/A</v>
      </c>
      <c r="P80" s="24" t="str">
        <f t="shared" si="5"/>
        <v>0%</v>
      </c>
      <c r="Q80" s="23" t="e">
        <f t="shared" si="6"/>
        <v>#N/A</v>
      </c>
      <c r="R80" s="25" t="e">
        <f t="shared" si="7"/>
        <v>#N/A</v>
      </c>
      <c r="S80" s="11"/>
    </row>
    <row r="81" spans="1:19" s="4" customFormat="1" hidden="1">
      <c r="A81" s="18">
        <v>1</v>
      </c>
      <c r="B81" s="19" t="s">
        <v>159</v>
      </c>
      <c r="C81" s="19" t="s">
        <v>168</v>
      </c>
      <c r="D81" s="19" t="s">
        <v>169</v>
      </c>
      <c r="E81" s="19" t="s">
        <v>9</v>
      </c>
      <c r="F81" s="20">
        <v>1.87</v>
      </c>
      <c r="G81" s="20">
        <v>1.72</v>
      </c>
      <c r="H81" s="20">
        <v>0.55000000000000004</v>
      </c>
      <c r="I81" s="21">
        <v>17335694.710000001</v>
      </c>
      <c r="J81" s="21">
        <v>10616275.289999999</v>
      </c>
      <c r="K81" s="22">
        <v>1</v>
      </c>
      <c r="L81" s="21">
        <v>11702889.800000001</v>
      </c>
      <c r="M81" s="21">
        <v>-9085832.5099999998</v>
      </c>
      <c r="N81" s="23" t="e">
        <f>INDEX(Cost!$E:$E,MATCH(Result_Risk7!$C81,Cost!$A:$A,0))</f>
        <v>#N/A</v>
      </c>
      <c r="O81" s="23" t="e">
        <f t="shared" si="4"/>
        <v>#N/A</v>
      </c>
      <c r="P81" s="24" t="str">
        <f t="shared" si="5"/>
        <v>0%</v>
      </c>
      <c r="Q81" s="23" t="e">
        <f t="shared" si="6"/>
        <v>#N/A</v>
      </c>
      <c r="R81" s="25" t="e">
        <f t="shared" si="7"/>
        <v>#N/A</v>
      </c>
      <c r="S81" s="11"/>
    </row>
    <row r="82" spans="1:19" s="4" customFormat="1" hidden="1">
      <c r="A82" s="18">
        <v>1</v>
      </c>
      <c r="B82" s="19" t="s">
        <v>159</v>
      </c>
      <c r="C82" s="19" t="s">
        <v>170</v>
      </c>
      <c r="D82" s="19" t="s">
        <v>171</v>
      </c>
      <c r="E82" s="19" t="s">
        <v>9</v>
      </c>
      <c r="F82" s="20">
        <v>2.82</v>
      </c>
      <c r="G82" s="20">
        <v>2.71</v>
      </c>
      <c r="H82" s="20">
        <v>1.66</v>
      </c>
      <c r="I82" s="21">
        <v>29917735.280000001</v>
      </c>
      <c r="J82" s="21">
        <v>19615592.289999999</v>
      </c>
      <c r="K82" s="22">
        <v>0</v>
      </c>
      <c r="L82" s="21">
        <v>22556553.350000001</v>
      </c>
      <c r="M82" s="21">
        <v>10865342.890000001</v>
      </c>
      <c r="N82" s="23" t="e">
        <f>INDEX(Cost!$E:$E,MATCH(Result_Risk7!$C82,Cost!$A:$A,0))</f>
        <v>#N/A</v>
      </c>
      <c r="O82" s="23" t="e">
        <f t="shared" si="4"/>
        <v>#N/A</v>
      </c>
      <c r="P82" s="24" t="str">
        <f t="shared" si="5"/>
        <v>30%</v>
      </c>
      <c r="Q82" s="23" t="e">
        <f t="shared" si="6"/>
        <v>#N/A</v>
      </c>
      <c r="R82" s="25" t="e">
        <f t="shared" si="7"/>
        <v>#N/A</v>
      </c>
      <c r="S82" s="11"/>
    </row>
    <row r="83" spans="1:19" s="4" customFormat="1" hidden="1">
      <c r="A83" s="18">
        <v>1</v>
      </c>
      <c r="B83" s="19" t="s">
        <v>159</v>
      </c>
      <c r="C83" s="19" t="s">
        <v>172</v>
      </c>
      <c r="D83" s="19" t="s">
        <v>173</v>
      </c>
      <c r="E83" s="19" t="s">
        <v>9</v>
      </c>
      <c r="F83" s="20">
        <v>1.58</v>
      </c>
      <c r="G83" s="20">
        <v>1.49</v>
      </c>
      <c r="H83" s="20">
        <v>0.64</v>
      </c>
      <c r="I83" s="21">
        <v>9324185.0199999996</v>
      </c>
      <c r="J83" s="21">
        <v>4070267.26</v>
      </c>
      <c r="K83" s="22">
        <v>1</v>
      </c>
      <c r="L83" s="21">
        <v>7789931.2699999996</v>
      </c>
      <c r="M83" s="21">
        <v>-5850531.54</v>
      </c>
      <c r="N83" s="23" t="e">
        <f>INDEX(Cost!$E:$E,MATCH(Result_Risk7!$C83,Cost!$A:$A,0))</f>
        <v>#N/A</v>
      </c>
      <c r="O83" s="23" t="e">
        <f t="shared" si="4"/>
        <v>#N/A</v>
      </c>
      <c r="P83" s="24" t="str">
        <f t="shared" si="5"/>
        <v>0%</v>
      </c>
      <c r="Q83" s="23" t="e">
        <f t="shared" si="6"/>
        <v>#N/A</v>
      </c>
      <c r="R83" s="25" t="e">
        <f t="shared" si="7"/>
        <v>#N/A</v>
      </c>
      <c r="S83" s="11"/>
    </row>
    <row r="84" spans="1:19" s="4" customFormat="1" hidden="1">
      <c r="A84" s="18">
        <v>1</v>
      </c>
      <c r="B84" s="19" t="s">
        <v>174</v>
      </c>
      <c r="C84" s="19" t="s">
        <v>175</v>
      </c>
      <c r="D84" s="19" t="s">
        <v>176</v>
      </c>
      <c r="E84" s="19" t="s">
        <v>6</v>
      </c>
      <c r="F84" s="20">
        <v>8.16</v>
      </c>
      <c r="G84" s="20">
        <v>7.34</v>
      </c>
      <c r="H84" s="20">
        <v>5.42</v>
      </c>
      <c r="I84" s="21">
        <v>2070256664.03</v>
      </c>
      <c r="J84" s="21">
        <v>141193440.65000001</v>
      </c>
      <c r="K84" s="22">
        <v>0</v>
      </c>
      <c r="L84" s="21">
        <v>303537608.30000001</v>
      </c>
      <c r="M84" s="21">
        <v>1299405167.1099999</v>
      </c>
      <c r="N84" s="23" t="e">
        <f>INDEX(Cost!$E:$E,MATCH(Result_Risk7!$C84,Cost!$A:$A,0))</f>
        <v>#N/A</v>
      </c>
      <c r="O84" s="23" t="e">
        <f t="shared" si="4"/>
        <v>#N/A</v>
      </c>
      <c r="P84" s="24" t="str">
        <f t="shared" si="5"/>
        <v>60%</v>
      </c>
      <c r="Q84" s="23" t="e">
        <f t="shared" si="6"/>
        <v>#N/A</v>
      </c>
      <c r="R84" s="25" t="e">
        <f t="shared" si="7"/>
        <v>#N/A</v>
      </c>
      <c r="S84" s="11"/>
    </row>
    <row r="85" spans="1:19" s="4" customFormat="1" hidden="1">
      <c r="A85" s="18">
        <v>1</v>
      </c>
      <c r="B85" s="19" t="s">
        <v>174</v>
      </c>
      <c r="C85" s="19" t="s">
        <v>177</v>
      </c>
      <c r="D85" s="19" t="s">
        <v>178</v>
      </c>
      <c r="E85" s="19" t="s">
        <v>9</v>
      </c>
      <c r="F85" s="20">
        <v>2.94</v>
      </c>
      <c r="G85" s="20">
        <v>2.6</v>
      </c>
      <c r="H85" s="20">
        <v>1.65</v>
      </c>
      <c r="I85" s="21">
        <v>21953127.260000002</v>
      </c>
      <c r="J85" s="21">
        <v>4213698.0599999996</v>
      </c>
      <c r="K85" s="22">
        <v>0</v>
      </c>
      <c r="L85" s="21">
        <v>8500546.2799999993</v>
      </c>
      <c r="M85" s="21">
        <v>7383891.6399999997</v>
      </c>
      <c r="N85" s="23" t="e">
        <f>INDEX(Cost!$E:$E,MATCH(Result_Risk7!$C85,Cost!$A:$A,0))</f>
        <v>#N/A</v>
      </c>
      <c r="O85" s="23" t="e">
        <f t="shared" si="4"/>
        <v>#N/A</v>
      </c>
      <c r="P85" s="24" t="str">
        <f t="shared" si="5"/>
        <v>30%</v>
      </c>
      <c r="Q85" s="23" t="e">
        <f t="shared" si="6"/>
        <v>#N/A</v>
      </c>
      <c r="R85" s="25" t="e">
        <f t="shared" si="7"/>
        <v>#N/A</v>
      </c>
      <c r="S85" s="11"/>
    </row>
    <row r="86" spans="1:19" s="4" customFormat="1" hidden="1">
      <c r="A86" s="18">
        <v>1</v>
      </c>
      <c r="B86" s="19" t="s">
        <v>174</v>
      </c>
      <c r="C86" s="19" t="s">
        <v>179</v>
      </c>
      <c r="D86" s="19" t="s">
        <v>180</v>
      </c>
      <c r="E86" s="19" t="s">
        <v>9</v>
      </c>
      <c r="F86" s="20">
        <v>3.14</v>
      </c>
      <c r="G86" s="20">
        <v>2.77</v>
      </c>
      <c r="H86" s="20">
        <v>1.42</v>
      </c>
      <c r="I86" s="21">
        <v>83836488.420000002</v>
      </c>
      <c r="J86" s="21">
        <v>36273046.75</v>
      </c>
      <c r="K86" s="22">
        <v>0</v>
      </c>
      <c r="L86" s="21">
        <v>39219777.420000002</v>
      </c>
      <c r="M86" s="21">
        <v>16312468.59</v>
      </c>
      <c r="N86" s="23" t="e">
        <f>INDEX(Cost!$E:$E,MATCH(Result_Risk7!$C86,Cost!$A:$A,0))</f>
        <v>#N/A</v>
      </c>
      <c r="O86" s="23" t="e">
        <f t="shared" si="4"/>
        <v>#N/A</v>
      </c>
      <c r="P86" s="24" t="str">
        <f t="shared" si="5"/>
        <v>0%</v>
      </c>
      <c r="Q86" s="23" t="e">
        <f t="shared" si="6"/>
        <v>#N/A</v>
      </c>
      <c r="R86" s="25" t="e">
        <f t="shared" si="7"/>
        <v>#N/A</v>
      </c>
      <c r="S86" s="11"/>
    </row>
    <row r="87" spans="1:19" s="4" customFormat="1" hidden="1">
      <c r="A87" s="18">
        <v>1</v>
      </c>
      <c r="B87" s="19" t="s">
        <v>174</v>
      </c>
      <c r="C87" s="19" t="s">
        <v>181</v>
      </c>
      <c r="D87" s="19" t="s">
        <v>182</v>
      </c>
      <c r="E87" s="19" t="s">
        <v>9</v>
      </c>
      <c r="F87" s="20">
        <v>1.94</v>
      </c>
      <c r="G87" s="20">
        <v>1.74</v>
      </c>
      <c r="H87" s="20">
        <v>1.2</v>
      </c>
      <c r="I87" s="21">
        <v>8722510.3800000008</v>
      </c>
      <c r="J87" s="21">
        <v>-4208616.96</v>
      </c>
      <c r="K87" s="22">
        <v>1</v>
      </c>
      <c r="L87" s="21">
        <v>-2579427.14</v>
      </c>
      <c r="M87" s="21">
        <v>1815694.61</v>
      </c>
      <c r="N87" s="23" t="e">
        <f>INDEX(Cost!$E:$E,MATCH(Result_Risk7!$C87,Cost!$A:$A,0))</f>
        <v>#N/A</v>
      </c>
      <c r="O87" s="23" t="e">
        <f t="shared" si="4"/>
        <v>#N/A</v>
      </c>
      <c r="P87" s="24" t="str">
        <f t="shared" si="5"/>
        <v>0%</v>
      </c>
      <c r="Q87" s="23" t="e">
        <f t="shared" si="6"/>
        <v>#N/A</v>
      </c>
      <c r="R87" s="25" t="e">
        <f t="shared" si="7"/>
        <v>#N/A</v>
      </c>
      <c r="S87" s="11"/>
    </row>
    <row r="88" spans="1:19" s="4" customFormat="1" hidden="1">
      <c r="A88" s="18">
        <v>1</v>
      </c>
      <c r="B88" s="19" t="s">
        <v>174</v>
      </c>
      <c r="C88" s="19" t="s">
        <v>183</v>
      </c>
      <c r="D88" s="19" t="s">
        <v>184</v>
      </c>
      <c r="E88" s="19" t="s">
        <v>9</v>
      </c>
      <c r="F88" s="20">
        <v>4.0999999999999996</v>
      </c>
      <c r="G88" s="20">
        <v>3.87</v>
      </c>
      <c r="H88" s="20">
        <v>3.29</v>
      </c>
      <c r="I88" s="21">
        <v>36737712.829999998</v>
      </c>
      <c r="J88" s="21">
        <v>25506388.66</v>
      </c>
      <c r="K88" s="22">
        <v>0</v>
      </c>
      <c r="L88" s="21">
        <v>5793729.3099999996</v>
      </c>
      <c r="M88" s="21">
        <v>27116297.199999999</v>
      </c>
      <c r="N88" s="23" t="e">
        <f>INDEX(Cost!$E:$E,MATCH(Result_Risk7!$C88,Cost!$A:$A,0))</f>
        <v>#N/A</v>
      </c>
      <c r="O88" s="23" t="e">
        <f t="shared" si="4"/>
        <v>#N/A</v>
      </c>
      <c r="P88" s="24" t="str">
        <f t="shared" si="5"/>
        <v>60%</v>
      </c>
      <c r="Q88" s="23" t="e">
        <f t="shared" si="6"/>
        <v>#N/A</v>
      </c>
      <c r="R88" s="25" t="e">
        <f t="shared" si="7"/>
        <v>#N/A</v>
      </c>
      <c r="S88" s="11"/>
    </row>
    <row r="89" spans="1:19" s="4" customFormat="1" hidden="1">
      <c r="A89" s="18">
        <v>1</v>
      </c>
      <c r="B89" s="19" t="s">
        <v>174</v>
      </c>
      <c r="C89" s="19" t="s">
        <v>185</v>
      </c>
      <c r="D89" s="19" t="s">
        <v>186</v>
      </c>
      <c r="E89" s="19" t="s">
        <v>9</v>
      </c>
      <c r="F89" s="20">
        <v>1.1599999999999999</v>
      </c>
      <c r="G89" s="20">
        <v>1.03</v>
      </c>
      <c r="H89" s="20">
        <v>0.65</v>
      </c>
      <c r="I89" s="21">
        <v>2471795.7000000002</v>
      </c>
      <c r="J89" s="21">
        <v>-11093069.869999999</v>
      </c>
      <c r="K89" s="22">
        <v>5</v>
      </c>
      <c r="L89" s="21">
        <v>-14082819.369999999</v>
      </c>
      <c r="M89" s="21">
        <v>-5211432.7699999996</v>
      </c>
      <c r="N89" s="23" t="e">
        <f>INDEX(Cost!$E:$E,MATCH(Result_Risk7!$C89,Cost!$A:$A,0))</f>
        <v>#N/A</v>
      </c>
      <c r="O89" s="23" t="e">
        <f t="shared" si="4"/>
        <v>#N/A</v>
      </c>
      <c r="P89" s="24" t="str">
        <f t="shared" si="5"/>
        <v>0%</v>
      </c>
      <c r="Q89" s="23" t="e">
        <f t="shared" si="6"/>
        <v>#N/A</v>
      </c>
      <c r="R89" s="25" t="e">
        <f t="shared" si="7"/>
        <v>#N/A</v>
      </c>
      <c r="S89" s="11"/>
    </row>
    <row r="90" spans="1:19" s="4" customFormat="1" hidden="1">
      <c r="A90" s="18">
        <v>1</v>
      </c>
      <c r="B90" s="19" t="s">
        <v>174</v>
      </c>
      <c r="C90" s="19" t="s">
        <v>187</v>
      </c>
      <c r="D90" s="19" t="s">
        <v>188</v>
      </c>
      <c r="E90" s="19" t="s">
        <v>9</v>
      </c>
      <c r="F90" s="20">
        <v>3.07</v>
      </c>
      <c r="G90" s="20">
        <v>2.64</v>
      </c>
      <c r="H90" s="20">
        <v>1.9</v>
      </c>
      <c r="I90" s="21">
        <v>17772360.91</v>
      </c>
      <c r="J90" s="21">
        <v>13908737.560000001</v>
      </c>
      <c r="K90" s="22">
        <v>0</v>
      </c>
      <c r="L90" s="21">
        <v>2665987.77</v>
      </c>
      <c r="M90" s="21">
        <v>7724390.6299999999</v>
      </c>
      <c r="N90" s="23" t="e">
        <f>INDEX(Cost!$E:$E,MATCH(Result_Risk7!$C90,Cost!$A:$A,0))</f>
        <v>#N/A</v>
      </c>
      <c r="O90" s="23" t="e">
        <f t="shared" si="4"/>
        <v>#N/A</v>
      </c>
      <c r="P90" s="24" t="str">
        <f t="shared" si="5"/>
        <v>30%</v>
      </c>
      <c r="Q90" s="23" t="e">
        <f t="shared" si="6"/>
        <v>#N/A</v>
      </c>
      <c r="R90" s="25" t="e">
        <f t="shared" si="7"/>
        <v>#N/A</v>
      </c>
      <c r="S90" s="11"/>
    </row>
    <row r="91" spans="1:19" s="4" customFormat="1" hidden="1">
      <c r="A91" s="18">
        <v>1</v>
      </c>
      <c r="B91" s="19" t="s">
        <v>174</v>
      </c>
      <c r="C91" s="19" t="s">
        <v>189</v>
      </c>
      <c r="D91" s="19" t="s">
        <v>190</v>
      </c>
      <c r="E91" s="19" t="s">
        <v>9</v>
      </c>
      <c r="F91" s="20">
        <v>3.47</v>
      </c>
      <c r="G91" s="20">
        <v>3.11</v>
      </c>
      <c r="H91" s="20">
        <v>2.2799999999999998</v>
      </c>
      <c r="I91" s="21">
        <v>35432896.189999998</v>
      </c>
      <c r="J91" s="21">
        <v>-156901.53</v>
      </c>
      <c r="K91" s="22">
        <v>1</v>
      </c>
      <c r="L91" s="21">
        <v>10565093.68</v>
      </c>
      <c r="M91" s="21">
        <v>18393536.260000002</v>
      </c>
      <c r="N91" s="23" t="e">
        <f>INDEX(Cost!$E:$E,MATCH(Result_Risk7!$C91,Cost!$A:$A,0))</f>
        <v>#N/A</v>
      </c>
      <c r="O91" s="23" t="e">
        <f t="shared" si="4"/>
        <v>#N/A</v>
      </c>
      <c r="P91" s="24" t="str">
        <f t="shared" si="5"/>
        <v>40%</v>
      </c>
      <c r="Q91" s="23" t="e">
        <f t="shared" si="6"/>
        <v>#N/A</v>
      </c>
      <c r="R91" s="25" t="e">
        <f t="shared" si="7"/>
        <v>#N/A</v>
      </c>
      <c r="S91" s="11"/>
    </row>
    <row r="92" spans="1:19" s="4" customFormat="1" hidden="1">
      <c r="A92" s="18">
        <v>1</v>
      </c>
      <c r="B92" s="19" t="s">
        <v>174</v>
      </c>
      <c r="C92" s="19" t="s">
        <v>191</v>
      </c>
      <c r="D92" s="19" t="s">
        <v>192</v>
      </c>
      <c r="E92" s="19" t="s">
        <v>9</v>
      </c>
      <c r="F92" s="20">
        <v>4.4000000000000004</v>
      </c>
      <c r="G92" s="20">
        <v>4.18</v>
      </c>
      <c r="H92" s="20">
        <v>3.77</v>
      </c>
      <c r="I92" s="21">
        <v>12867426.52</v>
      </c>
      <c r="J92" s="21">
        <v>-1158369.45</v>
      </c>
      <c r="K92" s="22">
        <v>1</v>
      </c>
      <c r="L92" s="21">
        <v>902968.46</v>
      </c>
      <c r="M92" s="21">
        <v>10476439.17</v>
      </c>
      <c r="N92" s="23" t="e">
        <f>INDEX(Cost!$E:$E,MATCH(Result_Risk7!$C92,Cost!$A:$A,0))</f>
        <v>#N/A</v>
      </c>
      <c r="O92" s="23" t="e">
        <f t="shared" si="4"/>
        <v>#N/A</v>
      </c>
      <c r="P92" s="24" t="str">
        <f t="shared" si="5"/>
        <v>60%</v>
      </c>
      <c r="Q92" s="23" t="e">
        <f t="shared" si="6"/>
        <v>#N/A</v>
      </c>
      <c r="R92" s="25" t="e">
        <f t="shared" si="7"/>
        <v>#N/A</v>
      </c>
      <c r="S92" s="11"/>
    </row>
    <row r="93" spans="1:19" s="4" customFormat="1" hidden="1">
      <c r="A93" s="18">
        <v>1</v>
      </c>
      <c r="B93" s="19" t="s">
        <v>174</v>
      </c>
      <c r="C93" s="19" t="s">
        <v>193</v>
      </c>
      <c r="D93" s="19" t="s">
        <v>194</v>
      </c>
      <c r="E93" s="19" t="s">
        <v>9</v>
      </c>
      <c r="F93" s="20">
        <v>1.66</v>
      </c>
      <c r="G93" s="20">
        <v>1.5</v>
      </c>
      <c r="H93" s="20">
        <v>0.79</v>
      </c>
      <c r="I93" s="21">
        <v>8178036.8899999997</v>
      </c>
      <c r="J93" s="21">
        <v>-4922048.68</v>
      </c>
      <c r="K93" s="22">
        <v>2</v>
      </c>
      <c r="L93" s="21">
        <v>163123.1</v>
      </c>
      <c r="M93" s="21">
        <v>-2552054.88</v>
      </c>
      <c r="N93" s="23" t="e">
        <f>INDEX(Cost!$E:$E,MATCH(Result_Risk7!$C93,Cost!$A:$A,0))</f>
        <v>#N/A</v>
      </c>
      <c r="O93" s="23" t="e">
        <f t="shared" si="4"/>
        <v>#N/A</v>
      </c>
      <c r="P93" s="24" t="str">
        <f t="shared" si="5"/>
        <v>0%</v>
      </c>
      <c r="Q93" s="23" t="e">
        <f t="shared" si="6"/>
        <v>#N/A</v>
      </c>
      <c r="R93" s="25" t="e">
        <f t="shared" si="7"/>
        <v>#N/A</v>
      </c>
      <c r="S93" s="11"/>
    </row>
    <row r="94" spans="1:19" s="4" customFormat="1" hidden="1">
      <c r="A94" s="18">
        <v>1</v>
      </c>
      <c r="B94" s="19" t="s">
        <v>174</v>
      </c>
      <c r="C94" s="19" t="s">
        <v>195</v>
      </c>
      <c r="D94" s="19" t="s">
        <v>196</v>
      </c>
      <c r="E94" s="19" t="s">
        <v>9</v>
      </c>
      <c r="F94" s="20">
        <v>2.89</v>
      </c>
      <c r="G94" s="20">
        <v>2.62</v>
      </c>
      <c r="H94" s="20">
        <v>1.7</v>
      </c>
      <c r="I94" s="21">
        <v>12159239.470000001</v>
      </c>
      <c r="J94" s="21">
        <v>3832169.97</v>
      </c>
      <c r="K94" s="22">
        <v>0</v>
      </c>
      <c r="L94" s="21">
        <v>6867391.71</v>
      </c>
      <c r="M94" s="21">
        <v>4491265.43</v>
      </c>
      <c r="N94" s="23" t="e">
        <f>INDEX(Cost!$E:$E,MATCH(Result_Risk7!$C94,Cost!$A:$A,0))</f>
        <v>#N/A</v>
      </c>
      <c r="O94" s="23" t="e">
        <f t="shared" si="4"/>
        <v>#N/A</v>
      </c>
      <c r="P94" s="24" t="str">
        <f t="shared" si="5"/>
        <v>30%</v>
      </c>
      <c r="Q94" s="23" t="e">
        <f t="shared" si="6"/>
        <v>#N/A</v>
      </c>
      <c r="R94" s="25" t="e">
        <f t="shared" si="7"/>
        <v>#N/A</v>
      </c>
      <c r="S94" s="11"/>
    </row>
    <row r="95" spans="1:19" s="4" customFormat="1" hidden="1">
      <c r="A95" s="18">
        <v>1</v>
      </c>
      <c r="B95" s="19" t="s">
        <v>174</v>
      </c>
      <c r="C95" s="19" t="s">
        <v>197</v>
      </c>
      <c r="D95" s="19" t="s">
        <v>198</v>
      </c>
      <c r="E95" s="19" t="s">
        <v>9</v>
      </c>
      <c r="F95" s="20">
        <v>2.93</v>
      </c>
      <c r="G95" s="20">
        <v>2.54</v>
      </c>
      <c r="H95" s="20">
        <v>1.99</v>
      </c>
      <c r="I95" s="21">
        <v>18873931.09</v>
      </c>
      <c r="J95" s="21">
        <v>3407454.91</v>
      </c>
      <c r="K95" s="22">
        <v>0</v>
      </c>
      <c r="L95" s="21">
        <v>5329306.91</v>
      </c>
      <c r="M95" s="21">
        <v>9701337.6099999994</v>
      </c>
      <c r="N95" s="23" t="e">
        <f>INDEX(Cost!$E:$E,MATCH(Result_Risk7!$C95,Cost!$A:$A,0))</f>
        <v>#N/A</v>
      </c>
      <c r="O95" s="23" t="e">
        <f t="shared" si="4"/>
        <v>#N/A</v>
      </c>
      <c r="P95" s="24" t="str">
        <f t="shared" si="5"/>
        <v>30%</v>
      </c>
      <c r="Q95" s="23" t="e">
        <f t="shared" si="6"/>
        <v>#N/A</v>
      </c>
      <c r="R95" s="25" t="e">
        <f t="shared" si="7"/>
        <v>#N/A</v>
      </c>
      <c r="S95" s="11"/>
    </row>
    <row r="96" spans="1:19" s="4" customFormat="1" hidden="1">
      <c r="A96" s="18">
        <v>1</v>
      </c>
      <c r="B96" s="19" t="s">
        <v>174</v>
      </c>
      <c r="C96" s="19" t="s">
        <v>199</v>
      </c>
      <c r="D96" s="19" t="s">
        <v>200</v>
      </c>
      <c r="E96" s="19" t="s">
        <v>9</v>
      </c>
      <c r="F96" s="20">
        <v>2.17</v>
      </c>
      <c r="G96" s="20">
        <v>1.89</v>
      </c>
      <c r="H96" s="20">
        <v>1.27</v>
      </c>
      <c r="I96" s="21">
        <v>10304404.91</v>
      </c>
      <c r="J96" s="21">
        <v>-8387718.0700000003</v>
      </c>
      <c r="K96" s="22">
        <v>1</v>
      </c>
      <c r="L96" s="21">
        <v>-5679530.1600000001</v>
      </c>
      <c r="M96" s="21">
        <v>2395284.92</v>
      </c>
      <c r="N96" s="23" t="e">
        <f>INDEX(Cost!$E:$E,MATCH(Result_Risk7!$C96,Cost!$A:$A,0))</f>
        <v>#N/A</v>
      </c>
      <c r="O96" s="23" t="e">
        <f t="shared" si="4"/>
        <v>#N/A</v>
      </c>
      <c r="P96" s="24" t="str">
        <f t="shared" si="5"/>
        <v>0%</v>
      </c>
      <c r="Q96" s="23" t="e">
        <f t="shared" si="6"/>
        <v>#N/A</v>
      </c>
      <c r="R96" s="25" t="e">
        <f t="shared" si="7"/>
        <v>#N/A</v>
      </c>
      <c r="S96" s="11"/>
    </row>
    <row r="97" spans="1:19" s="4" customFormat="1" hidden="1">
      <c r="A97" s="18">
        <v>1</v>
      </c>
      <c r="B97" s="19" t="s">
        <v>201</v>
      </c>
      <c r="C97" s="19" t="s">
        <v>202</v>
      </c>
      <c r="D97" s="19" t="s">
        <v>203</v>
      </c>
      <c r="E97" s="19" t="s">
        <v>47</v>
      </c>
      <c r="F97" s="20">
        <v>5.27</v>
      </c>
      <c r="G97" s="20">
        <v>4.95</v>
      </c>
      <c r="H97" s="20">
        <v>2.25</v>
      </c>
      <c r="I97" s="21">
        <v>638623348.76999998</v>
      </c>
      <c r="J97" s="21">
        <v>402734205.49000001</v>
      </c>
      <c r="K97" s="22">
        <v>0</v>
      </c>
      <c r="L97" s="21">
        <v>401765677.38999999</v>
      </c>
      <c r="M97" s="21">
        <v>187671752.53</v>
      </c>
      <c r="N97" s="23" t="e">
        <f>INDEX(Cost!$E:$E,MATCH(Result_Risk7!$C97,Cost!$A:$A,0))</f>
        <v>#N/A</v>
      </c>
      <c r="O97" s="23" t="e">
        <f t="shared" si="4"/>
        <v>#N/A</v>
      </c>
      <c r="P97" s="24" t="str">
        <f t="shared" si="5"/>
        <v>40%</v>
      </c>
      <c r="Q97" s="23" t="e">
        <f t="shared" si="6"/>
        <v>#N/A</v>
      </c>
      <c r="R97" s="25" t="e">
        <f t="shared" si="7"/>
        <v>#N/A</v>
      </c>
      <c r="S97" s="11"/>
    </row>
    <row r="98" spans="1:19" s="4" customFormat="1" hidden="1">
      <c r="A98" s="18">
        <v>1</v>
      </c>
      <c r="B98" s="19" t="s">
        <v>201</v>
      </c>
      <c r="C98" s="19" t="s">
        <v>204</v>
      </c>
      <c r="D98" s="19" t="s">
        <v>205</v>
      </c>
      <c r="E98" s="19" t="s">
        <v>9</v>
      </c>
      <c r="F98" s="20">
        <v>6.06</v>
      </c>
      <c r="G98" s="20">
        <v>5.79</v>
      </c>
      <c r="H98" s="20">
        <v>4.1399999999999997</v>
      </c>
      <c r="I98" s="21">
        <v>42379347.880000003</v>
      </c>
      <c r="J98" s="21">
        <v>20084933.18</v>
      </c>
      <c r="K98" s="22">
        <v>0</v>
      </c>
      <c r="L98" s="21">
        <v>20957254.870000001</v>
      </c>
      <c r="M98" s="21">
        <v>26301480.27</v>
      </c>
      <c r="N98" s="23" t="e">
        <f>INDEX(Cost!$E:$E,MATCH(Result_Risk7!$C98,Cost!$A:$A,0))</f>
        <v>#N/A</v>
      </c>
      <c r="O98" s="23" t="e">
        <f t="shared" si="4"/>
        <v>#N/A</v>
      </c>
      <c r="P98" s="24" t="str">
        <f t="shared" si="5"/>
        <v>60%</v>
      </c>
      <c r="Q98" s="23" t="e">
        <f t="shared" si="6"/>
        <v>#N/A</v>
      </c>
      <c r="R98" s="25" t="e">
        <f t="shared" si="7"/>
        <v>#N/A</v>
      </c>
      <c r="S98" s="11"/>
    </row>
    <row r="99" spans="1:19" s="4" customFormat="1" hidden="1">
      <c r="A99" s="18">
        <v>1</v>
      </c>
      <c r="B99" s="19" t="s">
        <v>201</v>
      </c>
      <c r="C99" s="19" t="s">
        <v>206</v>
      </c>
      <c r="D99" s="19" t="s">
        <v>207</v>
      </c>
      <c r="E99" s="19" t="s">
        <v>9</v>
      </c>
      <c r="F99" s="20">
        <v>5.52</v>
      </c>
      <c r="G99" s="20">
        <v>5.31</v>
      </c>
      <c r="H99" s="20">
        <v>2.71</v>
      </c>
      <c r="I99" s="21">
        <v>49953218.969999999</v>
      </c>
      <c r="J99" s="21">
        <v>35139065.450000003</v>
      </c>
      <c r="K99" s="22">
        <v>0</v>
      </c>
      <c r="L99" s="21">
        <v>36640907.219999999</v>
      </c>
      <c r="M99" s="21">
        <v>18830038.829999998</v>
      </c>
      <c r="N99" s="23" t="e">
        <f>INDEX(Cost!$E:$E,MATCH(Result_Risk7!$C99,Cost!$A:$A,0))</f>
        <v>#N/A</v>
      </c>
      <c r="O99" s="23" t="e">
        <f t="shared" si="4"/>
        <v>#N/A</v>
      </c>
      <c r="P99" s="24" t="str">
        <f t="shared" si="5"/>
        <v>50%</v>
      </c>
      <c r="Q99" s="23" t="e">
        <f t="shared" si="6"/>
        <v>#N/A</v>
      </c>
      <c r="R99" s="25" t="e">
        <f t="shared" si="7"/>
        <v>#N/A</v>
      </c>
      <c r="S99" s="11"/>
    </row>
    <row r="100" spans="1:19" s="4" customFormat="1" hidden="1">
      <c r="A100" s="18">
        <v>1</v>
      </c>
      <c r="B100" s="19" t="s">
        <v>201</v>
      </c>
      <c r="C100" s="19" t="s">
        <v>208</v>
      </c>
      <c r="D100" s="19" t="s">
        <v>209</v>
      </c>
      <c r="E100" s="19" t="s">
        <v>9</v>
      </c>
      <c r="F100" s="20">
        <v>1.86</v>
      </c>
      <c r="G100" s="20">
        <v>1.72</v>
      </c>
      <c r="H100" s="20">
        <v>0.83</v>
      </c>
      <c r="I100" s="21">
        <v>26475887.760000002</v>
      </c>
      <c r="J100" s="21">
        <v>27834351.920000002</v>
      </c>
      <c r="K100" s="22">
        <v>0</v>
      </c>
      <c r="L100" s="21">
        <v>33122424.969999999</v>
      </c>
      <c r="M100" s="21">
        <v>-7481737.3600000003</v>
      </c>
      <c r="N100" s="23" t="e">
        <f>INDEX(Cost!$E:$E,MATCH(Result_Risk7!$C100,Cost!$A:$A,0))</f>
        <v>#N/A</v>
      </c>
      <c r="O100" s="23" t="e">
        <f t="shared" si="4"/>
        <v>#N/A</v>
      </c>
      <c r="P100" s="24" t="str">
        <f t="shared" si="5"/>
        <v>0%</v>
      </c>
      <c r="Q100" s="23" t="e">
        <f t="shared" si="6"/>
        <v>#N/A</v>
      </c>
      <c r="R100" s="25" t="e">
        <f t="shared" si="7"/>
        <v>#N/A</v>
      </c>
      <c r="S100" s="11"/>
    </row>
    <row r="101" spans="1:19" s="4" customFormat="1" hidden="1">
      <c r="A101" s="18">
        <v>1</v>
      </c>
      <c r="B101" s="19" t="s">
        <v>201</v>
      </c>
      <c r="C101" s="19" t="s">
        <v>210</v>
      </c>
      <c r="D101" s="19" t="s">
        <v>211</v>
      </c>
      <c r="E101" s="19" t="s">
        <v>9</v>
      </c>
      <c r="F101" s="20">
        <v>3.22</v>
      </c>
      <c r="G101" s="20">
        <v>2.96</v>
      </c>
      <c r="H101" s="20">
        <v>1.97</v>
      </c>
      <c r="I101" s="21">
        <v>30428495.600000001</v>
      </c>
      <c r="J101" s="21">
        <v>11296925.630000001</v>
      </c>
      <c r="K101" s="22">
        <v>0</v>
      </c>
      <c r="L101" s="21">
        <v>14325952.949999999</v>
      </c>
      <c r="M101" s="21">
        <v>13296674.68</v>
      </c>
      <c r="N101" s="23" t="e">
        <f>INDEX(Cost!$E:$E,MATCH(Result_Risk7!$C101,Cost!$A:$A,0))</f>
        <v>#N/A</v>
      </c>
      <c r="O101" s="23" t="e">
        <f t="shared" si="4"/>
        <v>#N/A</v>
      </c>
      <c r="P101" s="24" t="str">
        <f t="shared" si="5"/>
        <v>30%</v>
      </c>
      <c r="Q101" s="23" t="e">
        <f t="shared" si="6"/>
        <v>#N/A</v>
      </c>
      <c r="R101" s="25" t="e">
        <f t="shared" si="7"/>
        <v>#N/A</v>
      </c>
      <c r="S101" s="11"/>
    </row>
    <row r="102" spans="1:19" s="4" customFormat="1" hidden="1">
      <c r="A102" s="18">
        <v>1</v>
      </c>
      <c r="B102" s="19" t="s">
        <v>201</v>
      </c>
      <c r="C102" s="19" t="s">
        <v>212</v>
      </c>
      <c r="D102" s="19" t="s">
        <v>213</v>
      </c>
      <c r="E102" s="19" t="s">
        <v>9</v>
      </c>
      <c r="F102" s="20">
        <v>4.7699999999999996</v>
      </c>
      <c r="G102" s="20">
        <v>4.63</v>
      </c>
      <c r="H102" s="20">
        <v>1.22</v>
      </c>
      <c r="I102" s="21">
        <v>87170364.319999993</v>
      </c>
      <c r="J102" s="21">
        <v>76351731.409999996</v>
      </c>
      <c r="K102" s="22">
        <v>0</v>
      </c>
      <c r="L102" s="21">
        <v>87301866.780000001</v>
      </c>
      <c r="M102" s="21">
        <v>5123811.4400000004</v>
      </c>
      <c r="N102" s="23" t="e">
        <f>INDEX(Cost!$E:$E,MATCH(Result_Risk7!$C102,Cost!$A:$A,0))</f>
        <v>#N/A</v>
      </c>
      <c r="O102" s="23" t="e">
        <f t="shared" si="4"/>
        <v>#N/A</v>
      </c>
      <c r="P102" s="24" t="str">
        <f t="shared" si="5"/>
        <v>0%</v>
      </c>
      <c r="Q102" s="23" t="e">
        <f t="shared" si="6"/>
        <v>#N/A</v>
      </c>
      <c r="R102" s="25" t="e">
        <f t="shared" si="7"/>
        <v>#N/A</v>
      </c>
      <c r="S102" s="11"/>
    </row>
    <row r="103" spans="1:19" s="4" customFormat="1" hidden="1">
      <c r="A103" s="18">
        <v>1</v>
      </c>
      <c r="B103" s="19" t="s">
        <v>201</v>
      </c>
      <c r="C103" s="19" t="s">
        <v>214</v>
      </c>
      <c r="D103" s="19" t="s">
        <v>215</v>
      </c>
      <c r="E103" s="19" t="s">
        <v>9</v>
      </c>
      <c r="F103" s="20">
        <v>2.69</v>
      </c>
      <c r="G103" s="20">
        <v>2.5499999999999998</v>
      </c>
      <c r="H103" s="20">
        <v>1.1599999999999999</v>
      </c>
      <c r="I103" s="21">
        <v>13672788.34</v>
      </c>
      <c r="J103" s="21">
        <v>9437223.4900000002</v>
      </c>
      <c r="K103" s="22">
        <v>0</v>
      </c>
      <c r="L103" s="21">
        <v>12197422.27</v>
      </c>
      <c r="M103" s="21">
        <v>1291195.46</v>
      </c>
      <c r="N103" s="23" t="e">
        <f>INDEX(Cost!$E:$E,MATCH(Result_Risk7!$C103,Cost!$A:$A,0))</f>
        <v>#N/A</v>
      </c>
      <c r="O103" s="23" t="e">
        <f t="shared" si="4"/>
        <v>#N/A</v>
      </c>
      <c r="P103" s="24" t="str">
        <f t="shared" si="5"/>
        <v>0%</v>
      </c>
      <c r="Q103" s="23" t="e">
        <f t="shared" si="6"/>
        <v>#N/A</v>
      </c>
      <c r="R103" s="25" t="e">
        <f t="shared" si="7"/>
        <v>#N/A</v>
      </c>
      <c r="S103" s="11"/>
    </row>
    <row r="104" spans="1:19" s="4" customFormat="1" hidden="1">
      <c r="A104" s="18">
        <v>1</v>
      </c>
      <c r="B104" s="19" t="s">
        <v>201</v>
      </c>
      <c r="C104" s="19" t="s">
        <v>216</v>
      </c>
      <c r="D104" s="19" t="s">
        <v>217</v>
      </c>
      <c r="E104" s="19" t="s">
        <v>9</v>
      </c>
      <c r="F104" s="20">
        <v>1.39</v>
      </c>
      <c r="G104" s="20">
        <v>1.31</v>
      </c>
      <c r="H104" s="20">
        <v>0.91</v>
      </c>
      <c r="I104" s="21">
        <v>4770223.13</v>
      </c>
      <c r="J104" s="21">
        <v>-4379861.9000000004</v>
      </c>
      <c r="K104" s="22">
        <v>2</v>
      </c>
      <c r="L104" s="21">
        <v>-2164751.0099999998</v>
      </c>
      <c r="M104" s="21">
        <v>-1139755.19</v>
      </c>
      <c r="N104" s="23" t="e">
        <f>INDEX(Cost!$E:$E,MATCH(Result_Risk7!$C104,Cost!$A:$A,0))</f>
        <v>#N/A</v>
      </c>
      <c r="O104" s="23" t="e">
        <f t="shared" si="4"/>
        <v>#N/A</v>
      </c>
      <c r="P104" s="24" t="str">
        <f t="shared" si="5"/>
        <v>0%</v>
      </c>
      <c r="Q104" s="23" t="e">
        <f t="shared" si="6"/>
        <v>#N/A</v>
      </c>
      <c r="R104" s="25" t="e">
        <f t="shared" si="7"/>
        <v>#N/A</v>
      </c>
      <c r="S104" s="11"/>
    </row>
    <row r="105" spans="1:19" s="4" customFormat="1" hidden="1">
      <c r="A105" s="18">
        <v>2</v>
      </c>
      <c r="B105" s="19" t="s">
        <v>218</v>
      </c>
      <c r="C105" s="19" t="s">
        <v>219</v>
      </c>
      <c r="D105" s="19" t="s">
        <v>220</v>
      </c>
      <c r="E105" s="19" t="s">
        <v>47</v>
      </c>
      <c r="F105" s="20">
        <v>2.5499999999999998</v>
      </c>
      <c r="G105" s="20">
        <v>2.37</v>
      </c>
      <c r="H105" s="20">
        <v>1.33</v>
      </c>
      <c r="I105" s="21">
        <v>261006192.63</v>
      </c>
      <c r="J105" s="21">
        <v>118044804.02</v>
      </c>
      <c r="K105" s="22">
        <v>0</v>
      </c>
      <c r="L105" s="21">
        <v>173843428.61000001</v>
      </c>
      <c r="M105" s="21">
        <v>60462727.869999997</v>
      </c>
      <c r="N105" s="23" t="e">
        <f>INDEX(Cost!$E:$E,MATCH(Result_Risk7!$C105,Cost!$A:$A,0))</f>
        <v>#N/A</v>
      </c>
      <c r="O105" s="23" t="e">
        <f t="shared" si="4"/>
        <v>#N/A</v>
      </c>
      <c r="P105" s="24" t="str">
        <f t="shared" si="5"/>
        <v>0%</v>
      </c>
      <c r="Q105" s="23" t="e">
        <f t="shared" si="6"/>
        <v>#N/A</v>
      </c>
      <c r="R105" s="25" t="e">
        <f t="shared" si="7"/>
        <v>#N/A</v>
      </c>
      <c r="S105" s="11"/>
    </row>
    <row r="106" spans="1:19" s="4" customFormat="1" hidden="1">
      <c r="A106" s="18">
        <v>2</v>
      </c>
      <c r="B106" s="19" t="s">
        <v>218</v>
      </c>
      <c r="C106" s="19" t="s">
        <v>221</v>
      </c>
      <c r="D106" s="19" t="s">
        <v>222</v>
      </c>
      <c r="E106" s="19" t="s">
        <v>47</v>
      </c>
      <c r="F106" s="20">
        <v>3.54</v>
      </c>
      <c r="G106" s="20">
        <v>3.42</v>
      </c>
      <c r="H106" s="20">
        <v>2.2999999999999998</v>
      </c>
      <c r="I106" s="21">
        <v>613900316.05999994</v>
      </c>
      <c r="J106" s="21">
        <v>191167178.88</v>
      </c>
      <c r="K106" s="22">
        <v>0</v>
      </c>
      <c r="L106" s="21">
        <v>223744968.19</v>
      </c>
      <c r="M106" s="21">
        <v>322418730.02999997</v>
      </c>
      <c r="N106" s="23" t="e">
        <f>INDEX(Cost!$E:$E,MATCH(Result_Risk7!$C106,Cost!$A:$A,0))</f>
        <v>#N/A</v>
      </c>
      <c r="O106" s="23" t="e">
        <f t="shared" si="4"/>
        <v>#N/A</v>
      </c>
      <c r="P106" s="24" t="str">
        <f t="shared" si="5"/>
        <v>40%</v>
      </c>
      <c r="Q106" s="23" t="e">
        <f t="shared" si="6"/>
        <v>#N/A</v>
      </c>
      <c r="R106" s="25" t="e">
        <f t="shared" si="7"/>
        <v>#N/A</v>
      </c>
      <c r="S106" s="11"/>
    </row>
    <row r="107" spans="1:19" s="4" customFormat="1" hidden="1">
      <c r="A107" s="18">
        <v>2</v>
      </c>
      <c r="B107" s="19" t="s">
        <v>218</v>
      </c>
      <c r="C107" s="19" t="s">
        <v>223</v>
      </c>
      <c r="D107" s="19" t="s">
        <v>224</v>
      </c>
      <c r="E107" s="19" t="s">
        <v>9</v>
      </c>
      <c r="F107" s="20">
        <v>3.11</v>
      </c>
      <c r="G107" s="20">
        <v>3.02</v>
      </c>
      <c r="H107" s="20">
        <v>1.34</v>
      </c>
      <c r="I107" s="21">
        <v>57045186.549999997</v>
      </c>
      <c r="J107" s="21">
        <v>71134951.769999996</v>
      </c>
      <c r="K107" s="22">
        <v>0</v>
      </c>
      <c r="L107" s="21">
        <v>74867106.939999998</v>
      </c>
      <c r="M107" s="21">
        <v>9186315.8900000006</v>
      </c>
      <c r="N107" s="23" t="e">
        <f>INDEX(Cost!$E:$E,MATCH(Result_Risk7!$C107,Cost!$A:$A,0))</f>
        <v>#N/A</v>
      </c>
      <c r="O107" s="23" t="e">
        <f t="shared" si="4"/>
        <v>#N/A</v>
      </c>
      <c r="P107" s="24" t="str">
        <f t="shared" si="5"/>
        <v>0%</v>
      </c>
      <c r="Q107" s="23" t="e">
        <f t="shared" si="6"/>
        <v>#N/A</v>
      </c>
      <c r="R107" s="25" t="e">
        <f t="shared" si="7"/>
        <v>#N/A</v>
      </c>
      <c r="S107" s="11"/>
    </row>
    <row r="108" spans="1:19" s="4" customFormat="1" hidden="1">
      <c r="A108" s="18">
        <v>2</v>
      </c>
      <c r="B108" s="19" t="s">
        <v>218</v>
      </c>
      <c r="C108" s="19" t="s">
        <v>225</v>
      </c>
      <c r="D108" s="19" t="s">
        <v>226</v>
      </c>
      <c r="E108" s="19" t="s">
        <v>9</v>
      </c>
      <c r="F108" s="20">
        <v>2.5099999999999998</v>
      </c>
      <c r="G108" s="20">
        <v>2.46</v>
      </c>
      <c r="H108" s="20">
        <v>2.13</v>
      </c>
      <c r="I108" s="21">
        <v>28707929.920000002</v>
      </c>
      <c r="J108" s="21">
        <v>10045735.789999999</v>
      </c>
      <c r="K108" s="22">
        <v>0</v>
      </c>
      <c r="L108" s="21">
        <v>14138647.189999999</v>
      </c>
      <c r="M108" s="21">
        <v>21294978.719999999</v>
      </c>
      <c r="N108" s="23" t="e">
        <f>INDEX(Cost!$E:$E,MATCH(Result_Risk7!$C108,Cost!$A:$A,0))</f>
        <v>#N/A</v>
      </c>
      <c r="O108" s="23" t="e">
        <f t="shared" si="4"/>
        <v>#N/A</v>
      </c>
      <c r="P108" s="24" t="str">
        <f t="shared" si="5"/>
        <v>40%</v>
      </c>
      <c r="Q108" s="23" t="e">
        <f t="shared" si="6"/>
        <v>#N/A</v>
      </c>
      <c r="R108" s="25" t="e">
        <f t="shared" si="7"/>
        <v>#N/A</v>
      </c>
      <c r="S108" s="11"/>
    </row>
    <row r="109" spans="1:19" s="4" customFormat="1" hidden="1">
      <c r="A109" s="18">
        <v>2</v>
      </c>
      <c r="B109" s="19" t="s">
        <v>218</v>
      </c>
      <c r="C109" s="19" t="s">
        <v>227</v>
      </c>
      <c r="D109" s="19" t="s">
        <v>228</v>
      </c>
      <c r="E109" s="19" t="s">
        <v>9</v>
      </c>
      <c r="F109" s="20">
        <v>5.9</v>
      </c>
      <c r="G109" s="20">
        <v>5.41</v>
      </c>
      <c r="H109" s="20">
        <v>1.84</v>
      </c>
      <c r="I109" s="21">
        <v>79915294.760000005</v>
      </c>
      <c r="J109" s="21">
        <v>40648192.579999998</v>
      </c>
      <c r="K109" s="22">
        <v>0</v>
      </c>
      <c r="L109" s="21">
        <v>44981275.090000004</v>
      </c>
      <c r="M109" s="21">
        <v>13777688.619999999</v>
      </c>
      <c r="N109" s="23" t="e">
        <f>INDEX(Cost!$E:$E,MATCH(Result_Risk7!$C109,Cost!$A:$A,0))</f>
        <v>#N/A</v>
      </c>
      <c r="O109" s="23" t="e">
        <f t="shared" si="4"/>
        <v>#N/A</v>
      </c>
      <c r="P109" s="24" t="str">
        <f t="shared" si="5"/>
        <v>30%</v>
      </c>
      <c r="Q109" s="23" t="e">
        <f t="shared" si="6"/>
        <v>#N/A</v>
      </c>
      <c r="R109" s="25" t="e">
        <f t="shared" si="7"/>
        <v>#N/A</v>
      </c>
      <c r="S109" s="11"/>
    </row>
    <row r="110" spans="1:19" s="4" customFormat="1" hidden="1">
      <c r="A110" s="18">
        <v>2</v>
      </c>
      <c r="B110" s="19" t="s">
        <v>218</v>
      </c>
      <c r="C110" s="19" t="s">
        <v>229</v>
      </c>
      <c r="D110" s="19" t="s">
        <v>230</v>
      </c>
      <c r="E110" s="19" t="s">
        <v>9</v>
      </c>
      <c r="F110" s="20">
        <v>4.9400000000000004</v>
      </c>
      <c r="G110" s="20">
        <v>4.7</v>
      </c>
      <c r="H110" s="20">
        <v>3.51</v>
      </c>
      <c r="I110" s="21">
        <v>121890704.19</v>
      </c>
      <c r="J110" s="21">
        <v>108786420.17</v>
      </c>
      <c r="K110" s="22">
        <v>0</v>
      </c>
      <c r="L110" s="21">
        <v>119174089.43000001</v>
      </c>
      <c r="M110" s="21">
        <v>77555491.459999993</v>
      </c>
      <c r="N110" s="23" t="e">
        <f>INDEX(Cost!$E:$E,MATCH(Result_Risk7!$C110,Cost!$A:$A,0))</f>
        <v>#N/A</v>
      </c>
      <c r="O110" s="23" t="e">
        <f t="shared" si="4"/>
        <v>#N/A</v>
      </c>
      <c r="P110" s="24" t="str">
        <f t="shared" si="5"/>
        <v>60%</v>
      </c>
      <c r="Q110" s="23" t="e">
        <f t="shared" si="6"/>
        <v>#N/A</v>
      </c>
      <c r="R110" s="25" t="e">
        <f t="shared" si="7"/>
        <v>#N/A</v>
      </c>
      <c r="S110" s="11"/>
    </row>
    <row r="111" spans="1:19" s="4" customFormat="1" hidden="1">
      <c r="A111" s="18">
        <v>2</v>
      </c>
      <c r="B111" s="19" t="s">
        <v>218</v>
      </c>
      <c r="C111" s="19" t="s">
        <v>231</v>
      </c>
      <c r="D111" s="19" t="s">
        <v>232</v>
      </c>
      <c r="E111" s="19" t="s">
        <v>9</v>
      </c>
      <c r="F111" s="20">
        <v>4.68</v>
      </c>
      <c r="G111" s="20">
        <v>4.53</v>
      </c>
      <c r="H111" s="20">
        <v>3.3</v>
      </c>
      <c r="I111" s="21">
        <v>171166551.81999999</v>
      </c>
      <c r="J111" s="21">
        <v>115056138.54000001</v>
      </c>
      <c r="K111" s="22">
        <v>0</v>
      </c>
      <c r="L111" s="21">
        <v>124988789.26000001</v>
      </c>
      <c r="M111" s="21">
        <v>107262485.63</v>
      </c>
      <c r="N111" s="23" t="e">
        <f>INDEX(Cost!$E:$E,MATCH(Result_Risk7!$C111,Cost!$A:$A,0))</f>
        <v>#N/A</v>
      </c>
      <c r="O111" s="23" t="e">
        <f t="shared" si="4"/>
        <v>#N/A</v>
      </c>
      <c r="P111" s="24" t="str">
        <f t="shared" si="5"/>
        <v>60%</v>
      </c>
      <c r="Q111" s="23" t="e">
        <f t="shared" si="6"/>
        <v>#N/A</v>
      </c>
      <c r="R111" s="25" t="e">
        <f t="shared" si="7"/>
        <v>#N/A</v>
      </c>
      <c r="S111" s="11"/>
    </row>
    <row r="112" spans="1:19" s="4" customFormat="1" hidden="1">
      <c r="A112" s="18">
        <v>2</v>
      </c>
      <c r="B112" s="19" t="s">
        <v>218</v>
      </c>
      <c r="C112" s="19" t="s">
        <v>233</v>
      </c>
      <c r="D112" s="19" t="s">
        <v>234</v>
      </c>
      <c r="E112" s="19" t="s">
        <v>9</v>
      </c>
      <c r="F112" s="20">
        <v>1.23</v>
      </c>
      <c r="G112" s="20">
        <v>1</v>
      </c>
      <c r="H112" s="20">
        <v>0.28999999999999998</v>
      </c>
      <c r="I112" s="21">
        <v>6423607.75</v>
      </c>
      <c r="J112" s="21">
        <v>9021109.4100000001</v>
      </c>
      <c r="K112" s="22">
        <v>2</v>
      </c>
      <c r="L112" s="21">
        <v>23226949.449999999</v>
      </c>
      <c r="M112" s="21">
        <v>-20165776.18</v>
      </c>
      <c r="N112" s="23" t="e">
        <f>INDEX(Cost!$E:$E,MATCH(Result_Risk7!$C112,Cost!$A:$A,0))</f>
        <v>#N/A</v>
      </c>
      <c r="O112" s="23" t="e">
        <f t="shared" si="4"/>
        <v>#N/A</v>
      </c>
      <c r="P112" s="24" t="str">
        <f t="shared" si="5"/>
        <v>0%</v>
      </c>
      <c r="Q112" s="23" t="e">
        <f t="shared" si="6"/>
        <v>#N/A</v>
      </c>
      <c r="R112" s="25" t="e">
        <f t="shared" si="7"/>
        <v>#N/A</v>
      </c>
      <c r="S112" s="11"/>
    </row>
    <row r="113" spans="1:19" s="4" customFormat="1" hidden="1">
      <c r="A113" s="18">
        <v>2</v>
      </c>
      <c r="B113" s="19" t="s">
        <v>218</v>
      </c>
      <c r="C113" s="19" t="s">
        <v>235</v>
      </c>
      <c r="D113" s="19" t="s">
        <v>236</v>
      </c>
      <c r="E113" s="19" t="s">
        <v>9</v>
      </c>
      <c r="F113" s="20">
        <v>8.61</v>
      </c>
      <c r="G113" s="20">
        <v>8.4499999999999993</v>
      </c>
      <c r="H113" s="20">
        <v>6.5</v>
      </c>
      <c r="I113" s="21">
        <v>88191545.939999998</v>
      </c>
      <c r="J113" s="21">
        <v>55164485.5</v>
      </c>
      <c r="K113" s="22">
        <v>0</v>
      </c>
      <c r="L113" s="21">
        <v>62696564.799999997</v>
      </c>
      <c r="M113" s="21">
        <v>63806794.630000003</v>
      </c>
      <c r="N113" s="23" t="e">
        <f>INDEX(Cost!$E:$E,MATCH(Result_Risk7!$C113,Cost!$A:$A,0))</f>
        <v>#N/A</v>
      </c>
      <c r="O113" s="23" t="e">
        <f t="shared" si="4"/>
        <v>#N/A</v>
      </c>
      <c r="P113" s="24" t="str">
        <f t="shared" si="5"/>
        <v>60%</v>
      </c>
      <c r="Q113" s="23" t="e">
        <f t="shared" si="6"/>
        <v>#N/A</v>
      </c>
      <c r="R113" s="25" t="e">
        <f t="shared" si="7"/>
        <v>#N/A</v>
      </c>
      <c r="S113" s="11"/>
    </row>
    <row r="114" spans="1:19" s="4" customFormat="1" hidden="1">
      <c r="A114" s="18">
        <v>2</v>
      </c>
      <c r="B114" s="19" t="s">
        <v>237</v>
      </c>
      <c r="C114" s="19" t="s">
        <v>238</v>
      </c>
      <c r="D114" s="19" t="s">
        <v>239</v>
      </c>
      <c r="E114" s="19" t="s">
        <v>6</v>
      </c>
      <c r="F114" s="20">
        <v>3.2</v>
      </c>
      <c r="G114" s="20">
        <v>2.94</v>
      </c>
      <c r="H114" s="20">
        <v>1.92</v>
      </c>
      <c r="I114" s="21">
        <v>1184610114.28</v>
      </c>
      <c r="J114" s="21">
        <v>459258091.27999997</v>
      </c>
      <c r="K114" s="22">
        <v>0</v>
      </c>
      <c r="L114" s="21">
        <v>418269841.88999999</v>
      </c>
      <c r="M114" s="21">
        <v>495720825.45999998</v>
      </c>
      <c r="N114" s="23" t="e">
        <f>INDEX(Cost!$E:$E,MATCH(Result_Risk7!$C114,Cost!$A:$A,0))</f>
        <v>#N/A</v>
      </c>
      <c r="O114" s="23" t="e">
        <f t="shared" si="4"/>
        <v>#N/A</v>
      </c>
      <c r="P114" s="24" t="str">
        <f t="shared" si="5"/>
        <v>30%</v>
      </c>
      <c r="Q114" s="23" t="e">
        <f t="shared" si="6"/>
        <v>#N/A</v>
      </c>
      <c r="R114" s="25" t="e">
        <f t="shared" si="7"/>
        <v>#N/A</v>
      </c>
      <c r="S114" s="11"/>
    </row>
    <row r="115" spans="1:19" s="4" customFormat="1" hidden="1">
      <c r="A115" s="18">
        <v>2</v>
      </c>
      <c r="B115" s="19" t="s">
        <v>237</v>
      </c>
      <c r="C115" s="19" t="s">
        <v>240</v>
      </c>
      <c r="D115" s="19" t="s">
        <v>241</v>
      </c>
      <c r="E115" s="19" t="s">
        <v>9</v>
      </c>
      <c r="F115" s="20">
        <v>4.45</v>
      </c>
      <c r="G115" s="20">
        <v>4.0999999999999996</v>
      </c>
      <c r="H115" s="20">
        <v>3.24</v>
      </c>
      <c r="I115" s="21">
        <v>50076756.020000003</v>
      </c>
      <c r="J115" s="21">
        <v>21117413.27</v>
      </c>
      <c r="K115" s="22">
        <v>0</v>
      </c>
      <c r="L115" s="21">
        <v>27965272.93</v>
      </c>
      <c r="M115" s="21">
        <v>31862219.190000001</v>
      </c>
      <c r="N115" s="23" t="e">
        <f>INDEX(Cost!$E:$E,MATCH(Result_Risk7!$C115,Cost!$A:$A,0))</f>
        <v>#N/A</v>
      </c>
      <c r="O115" s="23" t="e">
        <f t="shared" si="4"/>
        <v>#N/A</v>
      </c>
      <c r="P115" s="24" t="str">
        <f t="shared" si="5"/>
        <v>60%</v>
      </c>
      <c r="Q115" s="23" t="e">
        <f t="shared" si="6"/>
        <v>#N/A</v>
      </c>
      <c r="R115" s="25" t="e">
        <f t="shared" si="7"/>
        <v>#N/A</v>
      </c>
      <c r="S115" s="11"/>
    </row>
    <row r="116" spans="1:19" s="4" customFormat="1" hidden="1">
      <c r="A116" s="18">
        <v>2</v>
      </c>
      <c r="B116" s="19" t="s">
        <v>237</v>
      </c>
      <c r="C116" s="19" t="s">
        <v>242</v>
      </c>
      <c r="D116" s="19" t="s">
        <v>243</v>
      </c>
      <c r="E116" s="19" t="s">
        <v>9</v>
      </c>
      <c r="F116" s="20">
        <v>8</v>
      </c>
      <c r="G116" s="20">
        <v>7.69</v>
      </c>
      <c r="H116" s="20">
        <v>2.41</v>
      </c>
      <c r="I116" s="21">
        <v>157988736.36000001</v>
      </c>
      <c r="J116" s="21">
        <v>128203457.2</v>
      </c>
      <c r="K116" s="22">
        <v>0</v>
      </c>
      <c r="L116" s="21">
        <v>139313823.31999999</v>
      </c>
      <c r="M116" s="21">
        <v>30492524.93</v>
      </c>
      <c r="N116" s="23" t="e">
        <f>INDEX(Cost!$E:$E,MATCH(Result_Risk7!$C116,Cost!$A:$A,0))</f>
        <v>#N/A</v>
      </c>
      <c r="O116" s="23" t="e">
        <f t="shared" si="4"/>
        <v>#N/A</v>
      </c>
      <c r="P116" s="24" t="str">
        <f t="shared" si="5"/>
        <v>40%</v>
      </c>
      <c r="Q116" s="23" t="e">
        <f t="shared" si="6"/>
        <v>#N/A</v>
      </c>
      <c r="R116" s="25" t="e">
        <f t="shared" si="7"/>
        <v>#N/A</v>
      </c>
      <c r="S116" s="11"/>
    </row>
    <row r="117" spans="1:19" s="4" customFormat="1" hidden="1">
      <c r="A117" s="18">
        <v>2</v>
      </c>
      <c r="B117" s="19" t="s">
        <v>237</v>
      </c>
      <c r="C117" s="19" t="s">
        <v>244</v>
      </c>
      <c r="D117" s="19" t="s">
        <v>245</v>
      </c>
      <c r="E117" s="19" t="s">
        <v>9</v>
      </c>
      <c r="F117" s="20">
        <v>4.8899999999999997</v>
      </c>
      <c r="G117" s="20">
        <v>4.54</v>
      </c>
      <c r="H117" s="20">
        <v>2.62</v>
      </c>
      <c r="I117" s="21">
        <v>89311775.920000002</v>
      </c>
      <c r="J117" s="21">
        <v>38353005.18</v>
      </c>
      <c r="K117" s="22">
        <v>0</v>
      </c>
      <c r="L117" s="21">
        <v>47412909.789999999</v>
      </c>
      <c r="M117" s="21">
        <v>37139952.039999999</v>
      </c>
      <c r="N117" s="23" t="e">
        <f>INDEX(Cost!$E:$E,MATCH(Result_Risk7!$C117,Cost!$A:$A,0))</f>
        <v>#N/A</v>
      </c>
      <c r="O117" s="23" t="e">
        <f t="shared" si="4"/>
        <v>#N/A</v>
      </c>
      <c r="P117" s="24" t="str">
        <f t="shared" si="5"/>
        <v>50%</v>
      </c>
      <c r="Q117" s="23" t="e">
        <f t="shared" si="6"/>
        <v>#N/A</v>
      </c>
      <c r="R117" s="25" t="e">
        <f t="shared" si="7"/>
        <v>#N/A</v>
      </c>
      <c r="S117" s="11"/>
    </row>
    <row r="118" spans="1:19" s="4" customFormat="1" hidden="1">
      <c r="A118" s="18">
        <v>2</v>
      </c>
      <c r="B118" s="19" t="s">
        <v>237</v>
      </c>
      <c r="C118" s="19" t="s">
        <v>246</v>
      </c>
      <c r="D118" s="19" t="s">
        <v>247</v>
      </c>
      <c r="E118" s="19" t="s">
        <v>9</v>
      </c>
      <c r="F118" s="20">
        <v>6.39</v>
      </c>
      <c r="G118" s="20">
        <v>5.81</v>
      </c>
      <c r="H118" s="20">
        <v>3.05</v>
      </c>
      <c r="I118" s="21">
        <v>122700204.08</v>
      </c>
      <c r="J118" s="21">
        <v>93828447.129999995</v>
      </c>
      <c r="K118" s="22">
        <v>0</v>
      </c>
      <c r="L118" s="21">
        <v>93745212.290000007</v>
      </c>
      <c r="M118" s="21">
        <v>46532003.299999997</v>
      </c>
      <c r="N118" s="23" t="e">
        <f>INDEX(Cost!$E:$E,MATCH(Result_Risk7!$C118,Cost!$A:$A,0))</f>
        <v>#N/A</v>
      </c>
      <c r="O118" s="23" t="e">
        <f t="shared" si="4"/>
        <v>#N/A</v>
      </c>
      <c r="P118" s="24" t="str">
        <f t="shared" si="5"/>
        <v>60%</v>
      </c>
      <c r="Q118" s="23" t="e">
        <f t="shared" si="6"/>
        <v>#N/A</v>
      </c>
      <c r="R118" s="25" t="e">
        <f t="shared" si="7"/>
        <v>#N/A</v>
      </c>
      <c r="S118" s="11"/>
    </row>
    <row r="119" spans="1:19" s="4" customFormat="1" hidden="1">
      <c r="A119" s="18">
        <v>2</v>
      </c>
      <c r="B119" s="19" t="s">
        <v>237</v>
      </c>
      <c r="C119" s="19" t="s">
        <v>248</v>
      </c>
      <c r="D119" s="19" t="s">
        <v>249</v>
      </c>
      <c r="E119" s="19" t="s">
        <v>9</v>
      </c>
      <c r="F119" s="20">
        <v>11.16</v>
      </c>
      <c r="G119" s="20">
        <v>10.78</v>
      </c>
      <c r="H119" s="20">
        <v>7.87</v>
      </c>
      <c r="I119" s="21">
        <v>131090846.33</v>
      </c>
      <c r="J119" s="21">
        <v>112473019.18000001</v>
      </c>
      <c r="K119" s="22">
        <v>0</v>
      </c>
      <c r="L119" s="21">
        <v>114884683.75</v>
      </c>
      <c r="M119" s="21">
        <v>87422416.060000002</v>
      </c>
      <c r="N119" s="23" t="e">
        <f>INDEX(Cost!$E:$E,MATCH(Result_Risk7!$C119,Cost!$A:$A,0))</f>
        <v>#N/A</v>
      </c>
      <c r="O119" s="23" t="e">
        <f t="shared" si="4"/>
        <v>#N/A</v>
      </c>
      <c r="P119" s="24" t="str">
        <f t="shared" si="5"/>
        <v>60%</v>
      </c>
      <c r="Q119" s="23" t="e">
        <f t="shared" si="6"/>
        <v>#N/A</v>
      </c>
      <c r="R119" s="25" t="e">
        <f t="shared" si="7"/>
        <v>#N/A</v>
      </c>
      <c r="S119" s="11"/>
    </row>
    <row r="120" spans="1:19" s="4" customFormat="1" hidden="1">
      <c r="A120" s="18">
        <v>2</v>
      </c>
      <c r="B120" s="19" t="s">
        <v>237</v>
      </c>
      <c r="C120" s="19" t="s">
        <v>250</v>
      </c>
      <c r="D120" s="19" t="s">
        <v>251</v>
      </c>
      <c r="E120" s="19" t="s">
        <v>9</v>
      </c>
      <c r="F120" s="20">
        <v>8.7899999999999991</v>
      </c>
      <c r="G120" s="20">
        <v>8.5399999999999991</v>
      </c>
      <c r="H120" s="20">
        <v>2.89</v>
      </c>
      <c r="I120" s="21">
        <v>329552989.52999997</v>
      </c>
      <c r="J120" s="21">
        <v>242390580.84999999</v>
      </c>
      <c r="K120" s="22">
        <v>0</v>
      </c>
      <c r="L120" s="21">
        <v>252673272.77000001</v>
      </c>
      <c r="M120" s="21">
        <v>79837766.359999999</v>
      </c>
      <c r="N120" s="23" t="e">
        <f>INDEX(Cost!$E:$E,MATCH(Result_Risk7!$C120,Cost!$A:$A,0))</f>
        <v>#N/A</v>
      </c>
      <c r="O120" s="23" t="e">
        <f t="shared" si="4"/>
        <v>#N/A</v>
      </c>
      <c r="P120" s="24" t="str">
        <f t="shared" si="5"/>
        <v>50%</v>
      </c>
      <c r="Q120" s="23" t="e">
        <f t="shared" si="6"/>
        <v>#N/A</v>
      </c>
      <c r="R120" s="25" t="e">
        <f t="shared" si="7"/>
        <v>#N/A</v>
      </c>
      <c r="S120" s="11"/>
    </row>
    <row r="121" spans="1:19" s="4" customFormat="1" hidden="1">
      <c r="A121" s="18">
        <v>2</v>
      </c>
      <c r="B121" s="19" t="s">
        <v>237</v>
      </c>
      <c r="C121" s="19" t="s">
        <v>252</v>
      </c>
      <c r="D121" s="19" t="s">
        <v>253</v>
      </c>
      <c r="E121" s="19" t="s">
        <v>9</v>
      </c>
      <c r="F121" s="20">
        <v>5.0999999999999996</v>
      </c>
      <c r="G121" s="20">
        <v>4.76</v>
      </c>
      <c r="H121" s="20">
        <v>4.08</v>
      </c>
      <c r="I121" s="21">
        <v>59308434.490000002</v>
      </c>
      <c r="J121" s="21">
        <v>7957566.21</v>
      </c>
      <c r="K121" s="22">
        <v>0</v>
      </c>
      <c r="L121" s="21">
        <v>12539235.65</v>
      </c>
      <c r="M121" s="21">
        <v>43849637.43</v>
      </c>
      <c r="N121" s="23" t="e">
        <f>INDEX(Cost!$E:$E,MATCH(Result_Risk7!$C121,Cost!$A:$A,0))</f>
        <v>#N/A</v>
      </c>
      <c r="O121" s="23" t="e">
        <f t="shared" si="4"/>
        <v>#N/A</v>
      </c>
      <c r="P121" s="24" t="str">
        <f t="shared" si="5"/>
        <v>60%</v>
      </c>
      <c r="Q121" s="23" t="e">
        <f t="shared" si="6"/>
        <v>#N/A</v>
      </c>
      <c r="R121" s="25" t="e">
        <f t="shared" si="7"/>
        <v>#N/A</v>
      </c>
      <c r="S121" s="11"/>
    </row>
    <row r="122" spans="1:19" s="4" customFormat="1" hidden="1">
      <c r="A122" s="18">
        <v>2</v>
      </c>
      <c r="B122" s="19" t="s">
        <v>237</v>
      </c>
      <c r="C122" s="19" t="s">
        <v>254</v>
      </c>
      <c r="D122" s="19" t="s">
        <v>255</v>
      </c>
      <c r="E122" s="19" t="s">
        <v>9</v>
      </c>
      <c r="F122" s="20">
        <v>4.79</v>
      </c>
      <c r="G122" s="20">
        <v>4.47</v>
      </c>
      <c r="H122" s="20">
        <v>2.96</v>
      </c>
      <c r="I122" s="21">
        <v>159384007.44999999</v>
      </c>
      <c r="J122" s="21">
        <v>61480475.890000001</v>
      </c>
      <c r="K122" s="22">
        <v>0</v>
      </c>
      <c r="L122" s="21">
        <v>88895440.450000003</v>
      </c>
      <c r="M122" s="21">
        <v>81181084.359999999</v>
      </c>
      <c r="N122" s="23" t="e">
        <f>INDEX(Cost!$E:$E,MATCH(Result_Risk7!$C122,Cost!$A:$A,0))</f>
        <v>#N/A</v>
      </c>
      <c r="O122" s="23" t="e">
        <f t="shared" si="4"/>
        <v>#N/A</v>
      </c>
      <c r="P122" s="24" t="str">
        <f t="shared" si="5"/>
        <v>50%</v>
      </c>
      <c r="Q122" s="23" t="e">
        <f t="shared" si="6"/>
        <v>#N/A</v>
      </c>
      <c r="R122" s="25" t="e">
        <f t="shared" si="7"/>
        <v>#N/A</v>
      </c>
      <c r="S122" s="11"/>
    </row>
    <row r="123" spans="1:19" s="4" customFormat="1" hidden="1">
      <c r="A123" s="18">
        <v>2</v>
      </c>
      <c r="B123" s="19" t="s">
        <v>256</v>
      </c>
      <c r="C123" s="19" t="s">
        <v>257</v>
      </c>
      <c r="D123" s="19" t="s">
        <v>258</v>
      </c>
      <c r="E123" s="19" t="s">
        <v>47</v>
      </c>
      <c r="F123" s="20">
        <v>2.27</v>
      </c>
      <c r="G123" s="20">
        <v>2</v>
      </c>
      <c r="H123" s="20">
        <v>1.07</v>
      </c>
      <c r="I123" s="21">
        <v>294551560.76999998</v>
      </c>
      <c r="J123" s="21">
        <v>16323555.35</v>
      </c>
      <c r="K123" s="22">
        <v>0</v>
      </c>
      <c r="L123" s="21">
        <v>33193647.5</v>
      </c>
      <c r="M123" s="21">
        <v>16322153.210000001</v>
      </c>
      <c r="N123" s="23" t="e">
        <f>INDEX(Cost!$E:$E,MATCH(Result_Risk7!$C123,Cost!$A:$A,0))</f>
        <v>#N/A</v>
      </c>
      <c r="O123" s="23" t="e">
        <f t="shared" si="4"/>
        <v>#N/A</v>
      </c>
      <c r="P123" s="24" t="str">
        <f t="shared" si="5"/>
        <v>0%</v>
      </c>
      <c r="Q123" s="23" t="e">
        <f t="shared" si="6"/>
        <v>#N/A</v>
      </c>
      <c r="R123" s="25" t="e">
        <f t="shared" si="7"/>
        <v>#N/A</v>
      </c>
      <c r="S123" s="11"/>
    </row>
    <row r="124" spans="1:19" s="4" customFormat="1" hidden="1">
      <c r="A124" s="18">
        <v>2</v>
      </c>
      <c r="B124" s="19" t="s">
        <v>256</v>
      </c>
      <c r="C124" s="19" t="s">
        <v>259</v>
      </c>
      <c r="D124" s="19" t="s">
        <v>260</v>
      </c>
      <c r="E124" s="19" t="s">
        <v>9</v>
      </c>
      <c r="F124" s="20">
        <v>1.51</v>
      </c>
      <c r="G124" s="20">
        <v>1.06</v>
      </c>
      <c r="H124" s="20">
        <v>0.46</v>
      </c>
      <c r="I124" s="21">
        <v>13374881.800000001</v>
      </c>
      <c r="J124" s="21">
        <v>7528211.96</v>
      </c>
      <c r="K124" s="22">
        <v>1</v>
      </c>
      <c r="L124" s="21">
        <v>13654146.66</v>
      </c>
      <c r="M124" s="21">
        <v>-14167934.939999999</v>
      </c>
      <c r="N124" s="23" t="e">
        <f>INDEX(Cost!$E:$E,MATCH(Result_Risk7!$C124,Cost!$A:$A,0))</f>
        <v>#N/A</v>
      </c>
      <c r="O124" s="23" t="e">
        <f t="shared" si="4"/>
        <v>#N/A</v>
      </c>
      <c r="P124" s="24" t="str">
        <f t="shared" si="5"/>
        <v>0%</v>
      </c>
      <c r="Q124" s="23" t="e">
        <f t="shared" si="6"/>
        <v>#N/A</v>
      </c>
      <c r="R124" s="25" t="e">
        <f t="shared" si="7"/>
        <v>#N/A</v>
      </c>
      <c r="S124" s="11"/>
    </row>
    <row r="125" spans="1:19" s="4" customFormat="1" hidden="1">
      <c r="A125" s="18">
        <v>2</v>
      </c>
      <c r="B125" s="19" t="s">
        <v>256</v>
      </c>
      <c r="C125" s="19" t="s">
        <v>261</v>
      </c>
      <c r="D125" s="19" t="s">
        <v>262</v>
      </c>
      <c r="E125" s="19" t="s">
        <v>9</v>
      </c>
      <c r="F125" s="20">
        <v>3.88</v>
      </c>
      <c r="G125" s="20">
        <v>3.6</v>
      </c>
      <c r="H125" s="20">
        <v>1.63</v>
      </c>
      <c r="I125" s="21">
        <v>165299748.71000001</v>
      </c>
      <c r="J125" s="21">
        <v>150080663.91</v>
      </c>
      <c r="K125" s="22">
        <v>0</v>
      </c>
      <c r="L125" s="21">
        <v>140394184.31</v>
      </c>
      <c r="M125" s="21">
        <v>36372681.090000004</v>
      </c>
      <c r="N125" s="23" t="e">
        <f>INDEX(Cost!$E:$E,MATCH(Result_Risk7!$C125,Cost!$A:$A,0))</f>
        <v>#N/A</v>
      </c>
      <c r="O125" s="23" t="e">
        <f t="shared" si="4"/>
        <v>#N/A</v>
      </c>
      <c r="P125" s="24" t="str">
        <f t="shared" si="5"/>
        <v>30%</v>
      </c>
      <c r="Q125" s="23" t="e">
        <f t="shared" si="6"/>
        <v>#N/A</v>
      </c>
      <c r="R125" s="25" t="e">
        <f t="shared" si="7"/>
        <v>#N/A</v>
      </c>
      <c r="S125" s="11"/>
    </row>
    <row r="126" spans="1:19" s="4" customFormat="1" hidden="1">
      <c r="A126" s="18">
        <v>2</v>
      </c>
      <c r="B126" s="19" t="s">
        <v>256</v>
      </c>
      <c r="C126" s="19" t="s">
        <v>263</v>
      </c>
      <c r="D126" s="19" t="s">
        <v>264</v>
      </c>
      <c r="E126" s="19" t="s">
        <v>47</v>
      </c>
      <c r="F126" s="20">
        <v>3.29</v>
      </c>
      <c r="G126" s="20">
        <v>2.98</v>
      </c>
      <c r="H126" s="20">
        <v>1.36</v>
      </c>
      <c r="I126" s="21">
        <v>124940114.03</v>
      </c>
      <c r="J126" s="21">
        <v>38461635.759999998</v>
      </c>
      <c r="K126" s="22">
        <v>0</v>
      </c>
      <c r="L126" s="21">
        <v>72145422.260000005</v>
      </c>
      <c r="M126" s="21">
        <v>19532722.390000001</v>
      </c>
      <c r="N126" s="23" t="e">
        <f>INDEX(Cost!$E:$E,MATCH(Result_Risk7!$C126,Cost!$A:$A,0))</f>
        <v>#N/A</v>
      </c>
      <c r="O126" s="23" t="e">
        <f t="shared" si="4"/>
        <v>#N/A</v>
      </c>
      <c r="P126" s="24" t="str">
        <f t="shared" si="5"/>
        <v>0%</v>
      </c>
      <c r="Q126" s="23" t="e">
        <f t="shared" si="6"/>
        <v>#N/A</v>
      </c>
      <c r="R126" s="25" t="e">
        <f t="shared" si="7"/>
        <v>#N/A</v>
      </c>
      <c r="S126" s="11"/>
    </row>
    <row r="127" spans="1:19" s="4" customFormat="1" hidden="1">
      <c r="A127" s="18">
        <v>2</v>
      </c>
      <c r="B127" s="19" t="s">
        <v>256</v>
      </c>
      <c r="C127" s="19" t="s">
        <v>265</v>
      </c>
      <c r="D127" s="19" t="s">
        <v>266</v>
      </c>
      <c r="E127" s="19" t="s">
        <v>9</v>
      </c>
      <c r="F127" s="20">
        <v>4.3899999999999997</v>
      </c>
      <c r="G127" s="20">
        <v>4.0999999999999996</v>
      </c>
      <c r="H127" s="20">
        <v>1.62</v>
      </c>
      <c r="I127" s="21">
        <v>50413504.68</v>
      </c>
      <c r="J127" s="21">
        <v>18722353.09</v>
      </c>
      <c r="K127" s="22">
        <v>0</v>
      </c>
      <c r="L127" s="21">
        <v>23831451.77</v>
      </c>
      <c r="M127" s="21">
        <v>9187630.8000000007</v>
      </c>
      <c r="N127" s="23" t="e">
        <f>INDEX(Cost!$E:$E,MATCH(Result_Risk7!$C127,Cost!$A:$A,0))</f>
        <v>#N/A</v>
      </c>
      <c r="O127" s="23" t="e">
        <f t="shared" si="4"/>
        <v>#N/A</v>
      </c>
      <c r="P127" s="24" t="str">
        <f t="shared" si="5"/>
        <v>30%</v>
      </c>
      <c r="Q127" s="23" t="e">
        <f t="shared" si="6"/>
        <v>#N/A</v>
      </c>
      <c r="R127" s="25" t="e">
        <f t="shared" si="7"/>
        <v>#N/A</v>
      </c>
      <c r="S127" s="11"/>
    </row>
    <row r="128" spans="1:19" s="4" customFormat="1" hidden="1">
      <c r="A128" s="18">
        <v>2</v>
      </c>
      <c r="B128" s="19" t="s">
        <v>256</v>
      </c>
      <c r="C128" s="19" t="s">
        <v>267</v>
      </c>
      <c r="D128" s="19" t="s">
        <v>268</v>
      </c>
      <c r="E128" s="19" t="s">
        <v>9</v>
      </c>
      <c r="F128" s="20">
        <v>4.09</v>
      </c>
      <c r="G128" s="20">
        <v>3.82</v>
      </c>
      <c r="H128" s="20">
        <v>1.05</v>
      </c>
      <c r="I128" s="21">
        <v>89491843.590000004</v>
      </c>
      <c r="J128" s="21">
        <v>91779599.519999996</v>
      </c>
      <c r="K128" s="22">
        <v>0</v>
      </c>
      <c r="L128" s="21">
        <v>90236024.640000001</v>
      </c>
      <c r="M128" s="21">
        <v>1514662.2</v>
      </c>
      <c r="N128" s="23" t="e">
        <f>INDEX(Cost!$E:$E,MATCH(Result_Risk7!$C128,Cost!$A:$A,0))</f>
        <v>#N/A</v>
      </c>
      <c r="O128" s="23" t="e">
        <f t="shared" si="4"/>
        <v>#N/A</v>
      </c>
      <c r="P128" s="24" t="str">
        <f t="shared" si="5"/>
        <v>0%</v>
      </c>
      <c r="Q128" s="23" t="e">
        <f t="shared" si="6"/>
        <v>#N/A</v>
      </c>
      <c r="R128" s="25" t="e">
        <f t="shared" si="7"/>
        <v>#N/A</v>
      </c>
      <c r="S128" s="11"/>
    </row>
    <row r="129" spans="1:19" s="4" customFormat="1" hidden="1">
      <c r="A129" s="18">
        <v>2</v>
      </c>
      <c r="B129" s="19" t="s">
        <v>256</v>
      </c>
      <c r="C129" s="19" t="s">
        <v>269</v>
      </c>
      <c r="D129" s="19" t="s">
        <v>270</v>
      </c>
      <c r="E129" s="19" t="s">
        <v>9</v>
      </c>
      <c r="F129" s="20">
        <v>3.56</v>
      </c>
      <c r="G129" s="20">
        <v>3.32</v>
      </c>
      <c r="H129" s="20">
        <v>2.4300000000000002</v>
      </c>
      <c r="I129" s="21">
        <v>70890411.109999999</v>
      </c>
      <c r="J129" s="21">
        <v>72351796.629999995</v>
      </c>
      <c r="K129" s="22">
        <v>0</v>
      </c>
      <c r="L129" s="21">
        <v>75579734.430000007</v>
      </c>
      <c r="M129" s="21">
        <v>39665863.880000003</v>
      </c>
      <c r="N129" s="23" t="e">
        <f>INDEX(Cost!$E:$E,MATCH(Result_Risk7!$C129,Cost!$A:$A,0))</f>
        <v>#N/A</v>
      </c>
      <c r="O129" s="23" t="e">
        <f t="shared" si="4"/>
        <v>#N/A</v>
      </c>
      <c r="P129" s="24" t="str">
        <f t="shared" si="5"/>
        <v>40%</v>
      </c>
      <c r="Q129" s="23" t="e">
        <f t="shared" si="6"/>
        <v>#N/A</v>
      </c>
      <c r="R129" s="25" t="e">
        <f t="shared" si="7"/>
        <v>#N/A</v>
      </c>
      <c r="S129" s="11"/>
    </row>
    <row r="130" spans="1:19" s="4" customFormat="1" hidden="1">
      <c r="A130" s="18">
        <v>2</v>
      </c>
      <c r="B130" s="19" t="s">
        <v>256</v>
      </c>
      <c r="C130" s="19" t="s">
        <v>271</v>
      </c>
      <c r="D130" s="19" t="s">
        <v>272</v>
      </c>
      <c r="E130" s="19" t="s">
        <v>9</v>
      </c>
      <c r="F130" s="20">
        <v>4.4800000000000004</v>
      </c>
      <c r="G130" s="20">
        <v>4.3</v>
      </c>
      <c r="H130" s="20">
        <v>2.75</v>
      </c>
      <c r="I130" s="21">
        <v>40343596.159999996</v>
      </c>
      <c r="J130" s="21">
        <v>17490901.039999999</v>
      </c>
      <c r="K130" s="22">
        <v>0</v>
      </c>
      <c r="L130" s="21">
        <v>19870066.100000001</v>
      </c>
      <c r="M130" s="21">
        <v>20243160.030000001</v>
      </c>
      <c r="N130" s="23" t="e">
        <f>INDEX(Cost!$E:$E,MATCH(Result_Risk7!$C130,Cost!$A:$A,0))</f>
        <v>#N/A</v>
      </c>
      <c r="O130" s="23" t="e">
        <f t="shared" si="4"/>
        <v>#N/A</v>
      </c>
      <c r="P130" s="24" t="str">
        <f t="shared" si="5"/>
        <v>50%</v>
      </c>
      <c r="Q130" s="23" t="e">
        <f t="shared" si="6"/>
        <v>#N/A</v>
      </c>
      <c r="R130" s="25" t="e">
        <f t="shared" si="7"/>
        <v>#N/A</v>
      </c>
      <c r="S130" s="11"/>
    </row>
    <row r="131" spans="1:19" s="4" customFormat="1" hidden="1">
      <c r="A131" s="18">
        <v>2</v>
      </c>
      <c r="B131" s="19" t="s">
        <v>256</v>
      </c>
      <c r="C131" s="19" t="s">
        <v>273</v>
      </c>
      <c r="D131" s="19" t="s">
        <v>274</v>
      </c>
      <c r="E131" s="19" t="s">
        <v>9</v>
      </c>
      <c r="F131" s="20">
        <v>4.74</v>
      </c>
      <c r="G131" s="20">
        <v>4.53</v>
      </c>
      <c r="H131" s="20">
        <v>1.51</v>
      </c>
      <c r="I131" s="21">
        <v>56953427.590000004</v>
      </c>
      <c r="J131" s="21">
        <v>46393263.479999997</v>
      </c>
      <c r="K131" s="22">
        <v>0</v>
      </c>
      <c r="L131" s="21">
        <v>48865218.009999998</v>
      </c>
      <c r="M131" s="21">
        <v>7500277.8799999999</v>
      </c>
      <c r="N131" s="23" t="e">
        <f>INDEX(Cost!$E:$E,MATCH(Result_Risk7!$C131,Cost!$A:$A,0))</f>
        <v>#N/A</v>
      </c>
      <c r="O131" s="23" t="e">
        <f t="shared" si="4"/>
        <v>#N/A</v>
      </c>
      <c r="P131" s="24" t="str">
        <f t="shared" si="5"/>
        <v>30%</v>
      </c>
      <c r="Q131" s="23" t="e">
        <f t="shared" si="6"/>
        <v>#N/A</v>
      </c>
      <c r="R131" s="25" t="e">
        <f t="shared" si="7"/>
        <v>#N/A</v>
      </c>
      <c r="S131" s="11"/>
    </row>
    <row r="132" spans="1:19" s="4" customFormat="1" hidden="1">
      <c r="A132" s="18">
        <v>2</v>
      </c>
      <c r="B132" s="19" t="s">
        <v>256</v>
      </c>
      <c r="C132" s="19" t="s">
        <v>275</v>
      </c>
      <c r="D132" s="19" t="s">
        <v>276</v>
      </c>
      <c r="E132" s="19" t="s">
        <v>9</v>
      </c>
      <c r="F132" s="20">
        <v>3.79</v>
      </c>
      <c r="G132" s="20">
        <v>3.51</v>
      </c>
      <c r="H132" s="20">
        <v>2.94</v>
      </c>
      <c r="I132" s="21">
        <v>31655046.530000001</v>
      </c>
      <c r="J132" s="21">
        <v>3795541</v>
      </c>
      <c r="K132" s="22">
        <v>0</v>
      </c>
      <c r="L132" s="21">
        <v>7967764.0599999996</v>
      </c>
      <c r="M132" s="21">
        <v>22000630.530000001</v>
      </c>
      <c r="N132" s="23" t="e">
        <f>INDEX(Cost!$E:$E,MATCH(Result_Risk7!$C132,Cost!$A:$A,0))</f>
        <v>#N/A</v>
      </c>
      <c r="O132" s="23" t="e">
        <f t="shared" ref="O132:O195" si="8">M132-N132</f>
        <v>#N/A</v>
      </c>
      <c r="P132" s="24" t="str">
        <f t="shared" ref="P132:P195" si="9">IF(H132&gt;3,"60%",IF(H132&gt;=2.51,"50%",IF(H132&gt;=2.01,"40%",IF(H132&gt;=1.51,"30%","0%"))))</f>
        <v>50%</v>
      </c>
      <c r="Q132" s="23" t="e">
        <f t="shared" ref="Q132:Q195" si="10">IF(O132&gt;0,O132*P132,0)</f>
        <v>#N/A</v>
      </c>
      <c r="R132" s="25" t="e">
        <f t="shared" ref="R132:R195" si="11">IF(Q132&gt;0,"ลงทุนได้","")</f>
        <v>#N/A</v>
      </c>
      <c r="S132" s="11"/>
    </row>
    <row r="133" spans="1:19" s="4" customFormat="1" hidden="1">
      <c r="A133" s="18">
        <v>2</v>
      </c>
      <c r="B133" s="19" t="s">
        <v>256</v>
      </c>
      <c r="C133" s="19" t="s">
        <v>277</v>
      </c>
      <c r="D133" s="19" t="s">
        <v>278</v>
      </c>
      <c r="E133" s="19" t="s">
        <v>9</v>
      </c>
      <c r="F133" s="20">
        <v>1.8</v>
      </c>
      <c r="G133" s="20">
        <v>1.56</v>
      </c>
      <c r="H133" s="20">
        <v>0.71</v>
      </c>
      <c r="I133" s="21">
        <v>33682094.409999996</v>
      </c>
      <c r="J133" s="21">
        <v>20463262.550000001</v>
      </c>
      <c r="K133" s="22">
        <v>1</v>
      </c>
      <c r="L133" s="21">
        <v>35869508.340000004</v>
      </c>
      <c r="M133" s="21">
        <v>-12427671.449999999</v>
      </c>
      <c r="N133" s="23" t="e">
        <f>INDEX(Cost!$E:$E,MATCH(Result_Risk7!$C133,Cost!$A:$A,0))</f>
        <v>#N/A</v>
      </c>
      <c r="O133" s="23" t="e">
        <f t="shared" si="8"/>
        <v>#N/A</v>
      </c>
      <c r="P133" s="24" t="str">
        <f t="shared" si="9"/>
        <v>0%</v>
      </c>
      <c r="Q133" s="23" t="e">
        <f t="shared" si="10"/>
        <v>#N/A</v>
      </c>
      <c r="R133" s="25" t="e">
        <f t="shared" si="11"/>
        <v>#N/A</v>
      </c>
      <c r="S133" s="11"/>
    </row>
    <row r="134" spans="1:19" s="4" customFormat="1" hidden="1">
      <c r="A134" s="18">
        <v>2</v>
      </c>
      <c r="B134" s="19" t="s">
        <v>279</v>
      </c>
      <c r="C134" s="19" t="s">
        <v>280</v>
      </c>
      <c r="D134" s="19" t="s">
        <v>281</v>
      </c>
      <c r="E134" s="19" t="s">
        <v>47</v>
      </c>
      <c r="F134" s="20">
        <v>7.38</v>
      </c>
      <c r="G134" s="20">
        <v>7.07</v>
      </c>
      <c r="H134" s="20">
        <v>5.08</v>
      </c>
      <c r="I134" s="21">
        <v>473743490.94</v>
      </c>
      <c r="J134" s="21">
        <v>187077072.99000001</v>
      </c>
      <c r="K134" s="22">
        <v>0</v>
      </c>
      <c r="L134" s="21">
        <v>220332789.11000001</v>
      </c>
      <c r="M134" s="21">
        <v>302468328.02999997</v>
      </c>
      <c r="N134" s="23" t="e">
        <f>INDEX(Cost!$E:$E,MATCH(Result_Risk7!$C134,Cost!$A:$A,0))</f>
        <v>#N/A</v>
      </c>
      <c r="O134" s="23" t="e">
        <f t="shared" si="8"/>
        <v>#N/A</v>
      </c>
      <c r="P134" s="24" t="str">
        <f t="shared" si="9"/>
        <v>60%</v>
      </c>
      <c r="Q134" s="23" t="e">
        <f t="shared" si="10"/>
        <v>#N/A</v>
      </c>
      <c r="R134" s="25" t="e">
        <f t="shared" si="11"/>
        <v>#N/A</v>
      </c>
      <c r="S134" s="11"/>
    </row>
    <row r="135" spans="1:19" s="4" customFormat="1" hidden="1">
      <c r="A135" s="18">
        <v>2</v>
      </c>
      <c r="B135" s="19" t="s">
        <v>279</v>
      </c>
      <c r="C135" s="19" t="s">
        <v>282</v>
      </c>
      <c r="D135" s="19" t="s">
        <v>283</v>
      </c>
      <c r="E135" s="19" t="s">
        <v>47</v>
      </c>
      <c r="F135" s="20">
        <v>8.65</v>
      </c>
      <c r="G135" s="20">
        <v>8.15</v>
      </c>
      <c r="H135" s="20">
        <v>6.22</v>
      </c>
      <c r="I135" s="21">
        <v>394179656.07999998</v>
      </c>
      <c r="J135" s="21">
        <v>181974637.08000001</v>
      </c>
      <c r="K135" s="22">
        <v>0</v>
      </c>
      <c r="L135" s="21">
        <v>89606239.489999995</v>
      </c>
      <c r="M135" s="21">
        <v>268783177.99000001</v>
      </c>
      <c r="N135" s="23" t="e">
        <f>INDEX(Cost!$E:$E,MATCH(Result_Risk7!$C135,Cost!$A:$A,0))</f>
        <v>#N/A</v>
      </c>
      <c r="O135" s="23" t="e">
        <f t="shared" si="8"/>
        <v>#N/A</v>
      </c>
      <c r="P135" s="24" t="str">
        <f t="shared" si="9"/>
        <v>60%</v>
      </c>
      <c r="Q135" s="23" t="e">
        <f t="shared" si="10"/>
        <v>#N/A</v>
      </c>
      <c r="R135" s="25" t="e">
        <f t="shared" si="11"/>
        <v>#N/A</v>
      </c>
      <c r="S135" s="11"/>
    </row>
    <row r="136" spans="1:19" s="4" customFormat="1" hidden="1">
      <c r="A136" s="18">
        <v>2</v>
      </c>
      <c r="B136" s="19" t="s">
        <v>279</v>
      </c>
      <c r="C136" s="19" t="s">
        <v>284</v>
      </c>
      <c r="D136" s="19" t="s">
        <v>285</v>
      </c>
      <c r="E136" s="19" t="s">
        <v>9</v>
      </c>
      <c r="F136" s="20">
        <v>8.24</v>
      </c>
      <c r="G136" s="20">
        <v>8.1</v>
      </c>
      <c r="H136" s="20">
        <v>5.63</v>
      </c>
      <c r="I136" s="21">
        <v>56826874.43</v>
      </c>
      <c r="J136" s="21">
        <v>28716765.370000001</v>
      </c>
      <c r="K136" s="22">
        <v>0</v>
      </c>
      <c r="L136" s="21">
        <v>27437803.829999998</v>
      </c>
      <c r="M136" s="21">
        <v>36002115.969999999</v>
      </c>
      <c r="N136" s="23" t="e">
        <f>INDEX(Cost!$E:$E,MATCH(Result_Risk7!$C136,Cost!$A:$A,0))</f>
        <v>#N/A</v>
      </c>
      <c r="O136" s="23" t="e">
        <f t="shared" si="8"/>
        <v>#N/A</v>
      </c>
      <c r="P136" s="24" t="str">
        <f t="shared" si="9"/>
        <v>60%</v>
      </c>
      <c r="Q136" s="23" t="e">
        <f t="shared" si="10"/>
        <v>#N/A</v>
      </c>
      <c r="R136" s="25" t="e">
        <f t="shared" si="11"/>
        <v>#N/A</v>
      </c>
      <c r="S136" s="11"/>
    </row>
    <row r="137" spans="1:19" s="4" customFormat="1" hidden="1">
      <c r="A137" s="18">
        <v>2</v>
      </c>
      <c r="B137" s="19" t="s">
        <v>279</v>
      </c>
      <c r="C137" s="19" t="s">
        <v>286</v>
      </c>
      <c r="D137" s="19" t="s">
        <v>287</v>
      </c>
      <c r="E137" s="19" t="s">
        <v>9</v>
      </c>
      <c r="F137" s="20">
        <v>1.81</v>
      </c>
      <c r="G137" s="20">
        <v>1.64</v>
      </c>
      <c r="H137" s="20">
        <v>0.8</v>
      </c>
      <c r="I137" s="21">
        <v>16594537.800000001</v>
      </c>
      <c r="J137" s="21">
        <v>2453533.58</v>
      </c>
      <c r="K137" s="22">
        <v>0</v>
      </c>
      <c r="L137" s="21">
        <v>8434659.8599999994</v>
      </c>
      <c r="M137" s="21">
        <v>-4039310.24</v>
      </c>
      <c r="N137" s="23" t="e">
        <f>INDEX(Cost!$E:$E,MATCH(Result_Risk7!$C137,Cost!$A:$A,0))</f>
        <v>#N/A</v>
      </c>
      <c r="O137" s="23" t="e">
        <f t="shared" si="8"/>
        <v>#N/A</v>
      </c>
      <c r="P137" s="24" t="str">
        <f t="shared" si="9"/>
        <v>0%</v>
      </c>
      <c r="Q137" s="23" t="e">
        <f t="shared" si="10"/>
        <v>#N/A</v>
      </c>
      <c r="R137" s="25" t="e">
        <f t="shared" si="11"/>
        <v>#N/A</v>
      </c>
      <c r="S137" s="11"/>
    </row>
    <row r="138" spans="1:19" s="4" customFormat="1" hidden="1">
      <c r="A138" s="18">
        <v>2</v>
      </c>
      <c r="B138" s="19" t="s">
        <v>279</v>
      </c>
      <c r="C138" s="19" t="s">
        <v>288</v>
      </c>
      <c r="D138" s="19" t="s">
        <v>289</v>
      </c>
      <c r="E138" s="19" t="s">
        <v>9</v>
      </c>
      <c r="F138" s="20">
        <v>2.86</v>
      </c>
      <c r="G138" s="20">
        <v>2.72</v>
      </c>
      <c r="H138" s="20">
        <v>1.89</v>
      </c>
      <c r="I138" s="21">
        <v>59236638.810000002</v>
      </c>
      <c r="J138" s="21">
        <v>32707157.809999999</v>
      </c>
      <c r="K138" s="22">
        <v>0</v>
      </c>
      <c r="L138" s="21">
        <v>33411384.77</v>
      </c>
      <c r="M138" s="21">
        <v>28370241.210000001</v>
      </c>
      <c r="N138" s="23" t="e">
        <f>INDEX(Cost!$E:$E,MATCH(Result_Risk7!$C138,Cost!$A:$A,0))</f>
        <v>#N/A</v>
      </c>
      <c r="O138" s="23" t="e">
        <f t="shared" si="8"/>
        <v>#N/A</v>
      </c>
      <c r="P138" s="24" t="str">
        <f t="shared" si="9"/>
        <v>30%</v>
      </c>
      <c r="Q138" s="23" t="e">
        <f t="shared" si="10"/>
        <v>#N/A</v>
      </c>
      <c r="R138" s="25" t="e">
        <f t="shared" si="11"/>
        <v>#N/A</v>
      </c>
      <c r="S138" s="11"/>
    </row>
    <row r="139" spans="1:19" s="4" customFormat="1" hidden="1">
      <c r="A139" s="18">
        <v>2</v>
      </c>
      <c r="B139" s="19" t="s">
        <v>279</v>
      </c>
      <c r="C139" s="19" t="s">
        <v>290</v>
      </c>
      <c r="D139" s="19" t="s">
        <v>291</v>
      </c>
      <c r="E139" s="19" t="s">
        <v>9</v>
      </c>
      <c r="F139" s="20">
        <v>3.71</v>
      </c>
      <c r="G139" s="20">
        <v>3.39</v>
      </c>
      <c r="H139" s="20">
        <v>1.9</v>
      </c>
      <c r="I139" s="21">
        <v>64660251.100000001</v>
      </c>
      <c r="J139" s="21">
        <v>47392590.030000001</v>
      </c>
      <c r="K139" s="22">
        <v>0</v>
      </c>
      <c r="L139" s="21">
        <v>50505441.049999997</v>
      </c>
      <c r="M139" s="21">
        <v>21377010.329999998</v>
      </c>
      <c r="N139" s="23" t="e">
        <f>INDEX(Cost!$E:$E,MATCH(Result_Risk7!$C139,Cost!$A:$A,0))</f>
        <v>#N/A</v>
      </c>
      <c r="O139" s="23" t="e">
        <f t="shared" si="8"/>
        <v>#N/A</v>
      </c>
      <c r="P139" s="24" t="str">
        <f t="shared" si="9"/>
        <v>30%</v>
      </c>
      <c r="Q139" s="23" t="e">
        <f t="shared" si="10"/>
        <v>#N/A</v>
      </c>
      <c r="R139" s="25" t="e">
        <f t="shared" si="11"/>
        <v>#N/A</v>
      </c>
      <c r="S139" s="11"/>
    </row>
    <row r="140" spans="1:19" s="4" customFormat="1" hidden="1">
      <c r="A140" s="18">
        <v>2</v>
      </c>
      <c r="B140" s="19" t="s">
        <v>279</v>
      </c>
      <c r="C140" s="19" t="s">
        <v>292</v>
      </c>
      <c r="D140" s="19" t="s">
        <v>293</v>
      </c>
      <c r="E140" s="19" t="s">
        <v>9</v>
      </c>
      <c r="F140" s="20">
        <v>3.11</v>
      </c>
      <c r="G140" s="20">
        <v>2.83</v>
      </c>
      <c r="H140" s="20">
        <v>1.8</v>
      </c>
      <c r="I140" s="21">
        <v>66741725.770000003</v>
      </c>
      <c r="J140" s="21">
        <v>22096477.370000001</v>
      </c>
      <c r="K140" s="22">
        <v>0</v>
      </c>
      <c r="L140" s="21">
        <v>27647317.539999999</v>
      </c>
      <c r="M140" s="21">
        <v>25268203.469999999</v>
      </c>
      <c r="N140" s="23" t="e">
        <f>INDEX(Cost!$E:$E,MATCH(Result_Risk7!$C140,Cost!$A:$A,0))</f>
        <v>#N/A</v>
      </c>
      <c r="O140" s="23" t="e">
        <f t="shared" si="8"/>
        <v>#N/A</v>
      </c>
      <c r="P140" s="24" t="str">
        <f t="shared" si="9"/>
        <v>30%</v>
      </c>
      <c r="Q140" s="23" t="e">
        <f t="shared" si="10"/>
        <v>#N/A</v>
      </c>
      <c r="R140" s="25" t="e">
        <f t="shared" si="11"/>
        <v>#N/A</v>
      </c>
      <c r="S140" s="11"/>
    </row>
    <row r="141" spans="1:19" s="4" customFormat="1" hidden="1">
      <c r="A141" s="18">
        <v>2</v>
      </c>
      <c r="B141" s="19" t="s">
        <v>279</v>
      </c>
      <c r="C141" s="19" t="s">
        <v>294</v>
      </c>
      <c r="D141" s="19" t="s">
        <v>295</v>
      </c>
      <c r="E141" s="19" t="s">
        <v>9</v>
      </c>
      <c r="F141" s="20">
        <v>2.4500000000000002</v>
      </c>
      <c r="G141" s="20">
        <v>2.25</v>
      </c>
      <c r="H141" s="20">
        <v>1.62</v>
      </c>
      <c r="I141" s="21">
        <v>18983693.559999999</v>
      </c>
      <c r="J141" s="21">
        <v>7591270.3300000001</v>
      </c>
      <c r="K141" s="22">
        <v>0</v>
      </c>
      <c r="L141" s="21">
        <v>9321661.3699999992</v>
      </c>
      <c r="M141" s="21">
        <v>8163303.04</v>
      </c>
      <c r="N141" s="23" t="e">
        <f>INDEX(Cost!$E:$E,MATCH(Result_Risk7!$C141,Cost!$A:$A,0))</f>
        <v>#N/A</v>
      </c>
      <c r="O141" s="23" t="e">
        <f t="shared" si="8"/>
        <v>#N/A</v>
      </c>
      <c r="P141" s="24" t="str">
        <f t="shared" si="9"/>
        <v>30%</v>
      </c>
      <c r="Q141" s="23" t="e">
        <f t="shared" si="10"/>
        <v>#N/A</v>
      </c>
      <c r="R141" s="25" t="e">
        <f t="shared" si="11"/>
        <v>#N/A</v>
      </c>
      <c r="S141" s="11"/>
    </row>
    <row r="142" spans="1:19" s="4" customFormat="1" hidden="1">
      <c r="A142" s="18">
        <v>2</v>
      </c>
      <c r="B142" s="19" t="s">
        <v>279</v>
      </c>
      <c r="C142" s="19" t="s">
        <v>296</v>
      </c>
      <c r="D142" s="19" t="s">
        <v>297</v>
      </c>
      <c r="E142" s="19" t="s">
        <v>9</v>
      </c>
      <c r="F142" s="20">
        <v>3.09</v>
      </c>
      <c r="G142" s="20">
        <v>2.87</v>
      </c>
      <c r="H142" s="20">
        <v>2.04</v>
      </c>
      <c r="I142" s="21">
        <v>35119269.18</v>
      </c>
      <c r="J142" s="21">
        <v>9834502.6400000006</v>
      </c>
      <c r="K142" s="22">
        <v>0</v>
      </c>
      <c r="L142" s="21">
        <v>12503642.140000001</v>
      </c>
      <c r="M142" s="21">
        <v>17434948.010000002</v>
      </c>
      <c r="N142" s="23" t="e">
        <f>INDEX(Cost!$E:$E,MATCH(Result_Risk7!$C142,Cost!$A:$A,0))</f>
        <v>#N/A</v>
      </c>
      <c r="O142" s="23" t="e">
        <f t="shared" si="8"/>
        <v>#N/A</v>
      </c>
      <c r="P142" s="24" t="str">
        <f t="shared" si="9"/>
        <v>40%</v>
      </c>
      <c r="Q142" s="23" t="e">
        <f t="shared" si="10"/>
        <v>#N/A</v>
      </c>
      <c r="R142" s="25" t="e">
        <f t="shared" si="11"/>
        <v>#N/A</v>
      </c>
      <c r="S142" s="11"/>
    </row>
    <row r="143" spans="1:19" s="4" customFormat="1" hidden="1">
      <c r="A143" s="18">
        <v>2</v>
      </c>
      <c r="B143" s="19" t="s">
        <v>298</v>
      </c>
      <c r="C143" s="19" t="s">
        <v>299</v>
      </c>
      <c r="D143" s="19" t="s">
        <v>300</v>
      </c>
      <c r="E143" s="19" t="s">
        <v>6</v>
      </c>
      <c r="F143" s="20">
        <v>3.57</v>
      </c>
      <c r="G143" s="20">
        <v>3.08</v>
      </c>
      <c r="H143" s="20">
        <v>1.21</v>
      </c>
      <c r="I143" s="21">
        <v>564725187.42999995</v>
      </c>
      <c r="J143" s="21">
        <v>276465590.66000003</v>
      </c>
      <c r="K143" s="22">
        <v>0</v>
      </c>
      <c r="L143" s="21">
        <v>196402588.75</v>
      </c>
      <c r="M143" s="21">
        <v>47279002.700000003</v>
      </c>
      <c r="N143" s="23" t="e">
        <f>INDEX(Cost!$E:$E,MATCH(Result_Risk7!$C143,Cost!$A:$A,0))</f>
        <v>#N/A</v>
      </c>
      <c r="O143" s="23" t="e">
        <f t="shared" si="8"/>
        <v>#N/A</v>
      </c>
      <c r="P143" s="24" t="str">
        <f t="shared" si="9"/>
        <v>0%</v>
      </c>
      <c r="Q143" s="23" t="e">
        <f t="shared" si="10"/>
        <v>#N/A</v>
      </c>
      <c r="R143" s="25" t="e">
        <f t="shared" si="11"/>
        <v>#N/A</v>
      </c>
      <c r="S143" s="11"/>
    </row>
    <row r="144" spans="1:19" s="4" customFormat="1" hidden="1">
      <c r="A144" s="18">
        <v>2</v>
      </c>
      <c r="B144" s="19" t="s">
        <v>298</v>
      </c>
      <c r="C144" s="19" t="s">
        <v>301</v>
      </c>
      <c r="D144" s="19" t="s">
        <v>302</v>
      </c>
      <c r="E144" s="19" t="s">
        <v>9</v>
      </c>
      <c r="F144" s="20">
        <v>5.86</v>
      </c>
      <c r="G144" s="20">
        <v>5.49</v>
      </c>
      <c r="H144" s="20">
        <v>1.28</v>
      </c>
      <c r="I144" s="21">
        <v>61998927.159999996</v>
      </c>
      <c r="J144" s="21">
        <v>48175077.359999999</v>
      </c>
      <c r="K144" s="22">
        <v>0</v>
      </c>
      <c r="L144" s="21">
        <v>49885047.920000002</v>
      </c>
      <c r="M144" s="21">
        <v>3559948.96</v>
      </c>
      <c r="N144" s="23" t="e">
        <f>INDEX(Cost!$E:$E,MATCH(Result_Risk7!$C144,Cost!$A:$A,0))</f>
        <v>#N/A</v>
      </c>
      <c r="O144" s="23" t="e">
        <f t="shared" si="8"/>
        <v>#N/A</v>
      </c>
      <c r="P144" s="24" t="str">
        <f t="shared" si="9"/>
        <v>0%</v>
      </c>
      <c r="Q144" s="23" t="e">
        <f t="shared" si="10"/>
        <v>#N/A</v>
      </c>
      <c r="R144" s="25" t="e">
        <f t="shared" si="11"/>
        <v>#N/A</v>
      </c>
      <c r="S144" s="11"/>
    </row>
    <row r="145" spans="1:19" s="4" customFormat="1" hidden="1">
      <c r="A145" s="18">
        <v>2</v>
      </c>
      <c r="B145" s="19" t="s">
        <v>298</v>
      </c>
      <c r="C145" s="19" t="s">
        <v>303</v>
      </c>
      <c r="D145" s="19" t="s">
        <v>304</v>
      </c>
      <c r="E145" s="19" t="s">
        <v>9</v>
      </c>
      <c r="F145" s="20">
        <v>2.2599999999999998</v>
      </c>
      <c r="G145" s="20">
        <v>2.06</v>
      </c>
      <c r="H145" s="20">
        <v>0.49</v>
      </c>
      <c r="I145" s="21">
        <v>38597429.729999997</v>
      </c>
      <c r="J145" s="21">
        <v>44274677.259999998</v>
      </c>
      <c r="K145" s="22">
        <v>1</v>
      </c>
      <c r="L145" s="21">
        <v>43183710.439999998</v>
      </c>
      <c r="M145" s="21">
        <v>-15534349.07</v>
      </c>
      <c r="N145" s="23" t="e">
        <f>INDEX(Cost!$E:$E,MATCH(Result_Risk7!$C145,Cost!$A:$A,0))</f>
        <v>#N/A</v>
      </c>
      <c r="O145" s="23" t="e">
        <f t="shared" si="8"/>
        <v>#N/A</v>
      </c>
      <c r="P145" s="24" t="str">
        <f t="shared" si="9"/>
        <v>0%</v>
      </c>
      <c r="Q145" s="23" t="e">
        <f t="shared" si="10"/>
        <v>#N/A</v>
      </c>
      <c r="R145" s="25" t="e">
        <f t="shared" si="11"/>
        <v>#N/A</v>
      </c>
      <c r="S145" s="11"/>
    </row>
    <row r="146" spans="1:19" s="4" customFormat="1" hidden="1">
      <c r="A146" s="18">
        <v>2</v>
      </c>
      <c r="B146" s="19" t="s">
        <v>298</v>
      </c>
      <c r="C146" s="19" t="s">
        <v>305</v>
      </c>
      <c r="D146" s="19" t="s">
        <v>306</v>
      </c>
      <c r="E146" s="19" t="s">
        <v>9</v>
      </c>
      <c r="F146" s="20">
        <v>3.32</v>
      </c>
      <c r="G146" s="20">
        <v>2.98</v>
      </c>
      <c r="H146" s="20">
        <v>0.56999999999999995</v>
      </c>
      <c r="I146" s="21">
        <v>33507048.25</v>
      </c>
      <c r="J146" s="21">
        <v>20165645.609999999</v>
      </c>
      <c r="K146" s="22">
        <v>1</v>
      </c>
      <c r="L146" s="21">
        <v>25318509.41</v>
      </c>
      <c r="M146" s="21">
        <v>-6145673.0099999998</v>
      </c>
      <c r="N146" s="23" t="e">
        <f>INDEX(Cost!$E:$E,MATCH(Result_Risk7!$C146,Cost!$A:$A,0))</f>
        <v>#N/A</v>
      </c>
      <c r="O146" s="23" t="e">
        <f t="shared" si="8"/>
        <v>#N/A</v>
      </c>
      <c r="P146" s="24" t="str">
        <f t="shared" si="9"/>
        <v>0%</v>
      </c>
      <c r="Q146" s="23" t="e">
        <f t="shared" si="10"/>
        <v>#N/A</v>
      </c>
      <c r="R146" s="25" t="e">
        <f t="shared" si="11"/>
        <v>#N/A</v>
      </c>
      <c r="S146" s="11"/>
    </row>
    <row r="147" spans="1:19" s="4" customFormat="1" hidden="1">
      <c r="A147" s="18">
        <v>2</v>
      </c>
      <c r="B147" s="19" t="s">
        <v>298</v>
      </c>
      <c r="C147" s="19" t="s">
        <v>307</v>
      </c>
      <c r="D147" s="19" t="s">
        <v>308</v>
      </c>
      <c r="E147" s="19" t="s">
        <v>9</v>
      </c>
      <c r="F147" s="20">
        <v>2.16</v>
      </c>
      <c r="G147" s="20">
        <v>2.0699999999999998</v>
      </c>
      <c r="H147" s="20">
        <v>0.74</v>
      </c>
      <c r="I147" s="21">
        <v>19952891.32</v>
      </c>
      <c r="J147" s="21">
        <v>22800641.699999999</v>
      </c>
      <c r="K147" s="22">
        <v>1</v>
      </c>
      <c r="L147" s="21">
        <v>26553552.550000001</v>
      </c>
      <c r="M147" s="21">
        <v>-4480166.07</v>
      </c>
      <c r="N147" s="23" t="e">
        <f>INDEX(Cost!$E:$E,MATCH(Result_Risk7!$C147,Cost!$A:$A,0))</f>
        <v>#N/A</v>
      </c>
      <c r="O147" s="23" t="e">
        <f t="shared" si="8"/>
        <v>#N/A</v>
      </c>
      <c r="P147" s="24" t="str">
        <f t="shared" si="9"/>
        <v>0%</v>
      </c>
      <c r="Q147" s="23" t="e">
        <f t="shared" si="10"/>
        <v>#N/A</v>
      </c>
      <c r="R147" s="25" t="e">
        <f t="shared" si="11"/>
        <v>#N/A</v>
      </c>
      <c r="S147" s="11"/>
    </row>
    <row r="148" spans="1:19" s="4" customFormat="1" hidden="1">
      <c r="A148" s="18">
        <v>2</v>
      </c>
      <c r="B148" s="19" t="s">
        <v>298</v>
      </c>
      <c r="C148" s="19" t="s">
        <v>309</v>
      </c>
      <c r="D148" s="19" t="s">
        <v>310</v>
      </c>
      <c r="E148" s="19" t="s">
        <v>9</v>
      </c>
      <c r="F148" s="20">
        <v>5.93</v>
      </c>
      <c r="G148" s="20">
        <v>5.65</v>
      </c>
      <c r="H148" s="20">
        <v>3.12</v>
      </c>
      <c r="I148" s="21">
        <v>42974595.469999999</v>
      </c>
      <c r="J148" s="21">
        <v>25226786.59</v>
      </c>
      <c r="K148" s="22">
        <v>0</v>
      </c>
      <c r="L148" s="21">
        <v>28384372.539999999</v>
      </c>
      <c r="M148" s="21">
        <v>18507427.75</v>
      </c>
      <c r="N148" s="23" t="e">
        <f>INDEX(Cost!$E:$E,MATCH(Result_Risk7!$C148,Cost!$A:$A,0))</f>
        <v>#N/A</v>
      </c>
      <c r="O148" s="23" t="e">
        <f t="shared" si="8"/>
        <v>#N/A</v>
      </c>
      <c r="P148" s="24" t="str">
        <f t="shared" si="9"/>
        <v>60%</v>
      </c>
      <c r="Q148" s="23" t="e">
        <f t="shared" si="10"/>
        <v>#N/A</v>
      </c>
      <c r="R148" s="25" t="e">
        <f t="shared" si="11"/>
        <v>#N/A</v>
      </c>
      <c r="S148" s="11"/>
    </row>
    <row r="149" spans="1:19" s="4" customFormat="1" hidden="1">
      <c r="A149" s="18">
        <v>2</v>
      </c>
      <c r="B149" s="19" t="s">
        <v>298</v>
      </c>
      <c r="C149" s="19" t="s">
        <v>311</v>
      </c>
      <c r="D149" s="19" t="s">
        <v>312</v>
      </c>
      <c r="E149" s="19" t="s">
        <v>9</v>
      </c>
      <c r="F149" s="20">
        <v>1.62</v>
      </c>
      <c r="G149" s="20">
        <v>1.39</v>
      </c>
      <c r="H149" s="20">
        <v>0.62</v>
      </c>
      <c r="I149" s="21">
        <v>26559114.84</v>
      </c>
      <c r="J149" s="21">
        <v>31172299.760000002</v>
      </c>
      <c r="K149" s="22">
        <v>1</v>
      </c>
      <c r="L149" s="21">
        <v>18703878.48</v>
      </c>
      <c r="M149" s="21">
        <v>-16382732.369999999</v>
      </c>
      <c r="N149" s="23" t="e">
        <f>INDEX(Cost!$E:$E,MATCH(Result_Risk7!$C149,Cost!$A:$A,0))</f>
        <v>#N/A</v>
      </c>
      <c r="O149" s="23" t="e">
        <f t="shared" si="8"/>
        <v>#N/A</v>
      </c>
      <c r="P149" s="24" t="str">
        <f t="shared" si="9"/>
        <v>0%</v>
      </c>
      <c r="Q149" s="23" t="e">
        <f t="shared" si="10"/>
        <v>#N/A</v>
      </c>
      <c r="R149" s="25" t="e">
        <f t="shared" si="11"/>
        <v>#N/A</v>
      </c>
      <c r="S149" s="11"/>
    </row>
    <row r="150" spans="1:19" s="4" customFormat="1" hidden="1">
      <c r="A150" s="18">
        <v>2</v>
      </c>
      <c r="B150" s="19" t="s">
        <v>298</v>
      </c>
      <c r="C150" s="19" t="s">
        <v>313</v>
      </c>
      <c r="D150" s="19" t="s">
        <v>314</v>
      </c>
      <c r="E150" s="19" t="s">
        <v>9</v>
      </c>
      <c r="F150" s="20">
        <v>3.02</v>
      </c>
      <c r="G150" s="20">
        <v>2.84</v>
      </c>
      <c r="H150" s="20">
        <v>0.97</v>
      </c>
      <c r="I150" s="21">
        <v>78576837.790000007</v>
      </c>
      <c r="J150" s="21">
        <v>49919742</v>
      </c>
      <c r="K150" s="22">
        <v>0</v>
      </c>
      <c r="L150" s="21">
        <v>56433542.399999999</v>
      </c>
      <c r="M150" s="21">
        <v>-975419.95</v>
      </c>
      <c r="N150" s="23" t="e">
        <f>INDEX(Cost!$E:$E,MATCH(Result_Risk7!$C150,Cost!$A:$A,0))</f>
        <v>#N/A</v>
      </c>
      <c r="O150" s="23" t="e">
        <f t="shared" si="8"/>
        <v>#N/A</v>
      </c>
      <c r="P150" s="24" t="str">
        <f t="shared" si="9"/>
        <v>0%</v>
      </c>
      <c r="Q150" s="23" t="e">
        <f t="shared" si="10"/>
        <v>#N/A</v>
      </c>
      <c r="R150" s="25" t="e">
        <f t="shared" si="11"/>
        <v>#N/A</v>
      </c>
      <c r="S150" s="11"/>
    </row>
    <row r="151" spans="1:19" s="4" customFormat="1" hidden="1">
      <c r="A151" s="18">
        <v>2</v>
      </c>
      <c r="B151" s="19" t="s">
        <v>298</v>
      </c>
      <c r="C151" s="19" t="s">
        <v>315</v>
      </c>
      <c r="D151" s="19" t="s">
        <v>316</v>
      </c>
      <c r="E151" s="19" t="s">
        <v>9</v>
      </c>
      <c r="F151" s="20">
        <v>3.08</v>
      </c>
      <c r="G151" s="20">
        <v>2.93</v>
      </c>
      <c r="H151" s="20">
        <v>0.62</v>
      </c>
      <c r="I151" s="21">
        <v>51814517.020000003</v>
      </c>
      <c r="J151" s="21">
        <v>37653322.200000003</v>
      </c>
      <c r="K151" s="22">
        <v>1</v>
      </c>
      <c r="L151" s="21">
        <v>37645625.890000001</v>
      </c>
      <c r="M151" s="21">
        <v>-9460888.9900000002</v>
      </c>
      <c r="N151" s="23" t="e">
        <f>INDEX(Cost!$E:$E,MATCH(Result_Risk7!$C151,Cost!$A:$A,0))</f>
        <v>#N/A</v>
      </c>
      <c r="O151" s="23" t="e">
        <f t="shared" si="8"/>
        <v>#N/A</v>
      </c>
      <c r="P151" s="24" t="str">
        <f t="shared" si="9"/>
        <v>0%</v>
      </c>
      <c r="Q151" s="23" t="e">
        <f t="shared" si="10"/>
        <v>#N/A</v>
      </c>
      <c r="R151" s="25" t="e">
        <f t="shared" si="11"/>
        <v>#N/A</v>
      </c>
      <c r="S151" s="11"/>
    </row>
    <row r="152" spans="1:19" s="4" customFormat="1" hidden="1">
      <c r="A152" s="18">
        <v>3</v>
      </c>
      <c r="B152" s="19" t="s">
        <v>317</v>
      </c>
      <c r="C152" s="19" t="s">
        <v>318</v>
      </c>
      <c r="D152" s="19" t="s">
        <v>319</v>
      </c>
      <c r="E152" s="19" t="s">
        <v>47</v>
      </c>
      <c r="F152" s="20">
        <v>2.92</v>
      </c>
      <c r="G152" s="20">
        <v>2.66</v>
      </c>
      <c r="H152" s="20">
        <v>1.27</v>
      </c>
      <c r="I152" s="21">
        <v>432789832.60000002</v>
      </c>
      <c r="J152" s="21">
        <v>155916852.66999999</v>
      </c>
      <c r="K152" s="22">
        <v>0</v>
      </c>
      <c r="L152" s="21">
        <v>179648079.19999999</v>
      </c>
      <c r="M152" s="21">
        <v>60053050.75</v>
      </c>
      <c r="N152" s="23" t="e">
        <f>INDEX(Cost!$E:$E,MATCH(Result_Risk7!$C152,Cost!$A:$A,0))</f>
        <v>#N/A</v>
      </c>
      <c r="O152" s="23" t="e">
        <f t="shared" si="8"/>
        <v>#N/A</v>
      </c>
      <c r="P152" s="24" t="str">
        <f t="shared" si="9"/>
        <v>0%</v>
      </c>
      <c r="Q152" s="23" t="e">
        <f t="shared" si="10"/>
        <v>#N/A</v>
      </c>
      <c r="R152" s="25" t="e">
        <f t="shared" si="11"/>
        <v>#N/A</v>
      </c>
      <c r="S152" s="11"/>
    </row>
    <row r="153" spans="1:19" s="4" customFormat="1" hidden="1">
      <c r="A153" s="18">
        <v>3</v>
      </c>
      <c r="B153" s="19" t="s">
        <v>317</v>
      </c>
      <c r="C153" s="19" t="s">
        <v>320</v>
      </c>
      <c r="D153" s="19" t="s">
        <v>321</v>
      </c>
      <c r="E153" s="19" t="s">
        <v>9</v>
      </c>
      <c r="F153" s="20">
        <v>7.52</v>
      </c>
      <c r="G153" s="20">
        <v>6.93</v>
      </c>
      <c r="H153" s="20">
        <v>5.03</v>
      </c>
      <c r="I153" s="21">
        <v>40549859.259999998</v>
      </c>
      <c r="J153" s="21">
        <v>11122543.289999999</v>
      </c>
      <c r="K153" s="22">
        <v>0</v>
      </c>
      <c r="L153" s="21">
        <v>11318567.43</v>
      </c>
      <c r="M153" s="21">
        <v>25051563.870000001</v>
      </c>
      <c r="N153" s="23" t="e">
        <f>INDEX(Cost!$E:$E,MATCH(Result_Risk7!$C153,Cost!$A:$A,0))</f>
        <v>#N/A</v>
      </c>
      <c r="O153" s="23" t="e">
        <f t="shared" si="8"/>
        <v>#N/A</v>
      </c>
      <c r="P153" s="24" t="str">
        <f t="shared" si="9"/>
        <v>60%</v>
      </c>
      <c r="Q153" s="23" t="e">
        <f t="shared" si="10"/>
        <v>#N/A</v>
      </c>
      <c r="R153" s="25" t="e">
        <f t="shared" si="11"/>
        <v>#N/A</v>
      </c>
      <c r="S153" s="11"/>
    </row>
    <row r="154" spans="1:19" s="4" customFormat="1" hidden="1">
      <c r="A154" s="18">
        <v>3</v>
      </c>
      <c r="B154" s="19" t="s">
        <v>317</v>
      </c>
      <c r="C154" s="19" t="s">
        <v>322</v>
      </c>
      <c r="D154" s="19" t="s">
        <v>323</v>
      </c>
      <c r="E154" s="19" t="s">
        <v>9</v>
      </c>
      <c r="F154" s="20">
        <v>5.13</v>
      </c>
      <c r="G154" s="20">
        <v>4.66</v>
      </c>
      <c r="H154" s="20">
        <v>3.9</v>
      </c>
      <c r="I154" s="21">
        <v>43882492.280000001</v>
      </c>
      <c r="J154" s="21">
        <v>12476108.310000001</v>
      </c>
      <c r="K154" s="22">
        <v>0</v>
      </c>
      <c r="L154" s="21">
        <v>8374856.0899999999</v>
      </c>
      <c r="M154" s="21">
        <v>30843202.68</v>
      </c>
      <c r="N154" s="23" t="e">
        <f>INDEX(Cost!$E:$E,MATCH(Result_Risk7!$C154,Cost!$A:$A,0))</f>
        <v>#N/A</v>
      </c>
      <c r="O154" s="23" t="e">
        <f t="shared" si="8"/>
        <v>#N/A</v>
      </c>
      <c r="P154" s="24" t="str">
        <f t="shared" si="9"/>
        <v>60%</v>
      </c>
      <c r="Q154" s="23" t="e">
        <f t="shared" si="10"/>
        <v>#N/A</v>
      </c>
      <c r="R154" s="25" t="e">
        <f t="shared" si="11"/>
        <v>#N/A</v>
      </c>
      <c r="S154" s="11"/>
    </row>
    <row r="155" spans="1:19" s="4" customFormat="1" hidden="1">
      <c r="A155" s="18">
        <v>3</v>
      </c>
      <c r="B155" s="19" t="s">
        <v>317</v>
      </c>
      <c r="C155" s="19" t="s">
        <v>324</v>
      </c>
      <c r="D155" s="19" t="s">
        <v>325</v>
      </c>
      <c r="E155" s="19" t="s">
        <v>9</v>
      </c>
      <c r="F155" s="20">
        <v>2.77</v>
      </c>
      <c r="G155" s="20">
        <v>2.4900000000000002</v>
      </c>
      <c r="H155" s="20">
        <v>0.66</v>
      </c>
      <c r="I155" s="21">
        <v>60647232.759999998</v>
      </c>
      <c r="J155" s="21">
        <v>18933047</v>
      </c>
      <c r="K155" s="22">
        <v>1</v>
      </c>
      <c r="L155" s="21">
        <v>25576613.140000001</v>
      </c>
      <c r="M155" s="21">
        <v>-11650027.59</v>
      </c>
      <c r="N155" s="23" t="e">
        <f>INDEX(Cost!$E:$E,MATCH(Result_Risk7!$C155,Cost!$A:$A,0))</f>
        <v>#N/A</v>
      </c>
      <c r="O155" s="23" t="e">
        <f t="shared" si="8"/>
        <v>#N/A</v>
      </c>
      <c r="P155" s="24" t="str">
        <f t="shared" si="9"/>
        <v>0%</v>
      </c>
      <c r="Q155" s="23" t="e">
        <f t="shared" si="10"/>
        <v>#N/A</v>
      </c>
      <c r="R155" s="25" t="e">
        <f t="shared" si="11"/>
        <v>#N/A</v>
      </c>
      <c r="S155" s="11"/>
    </row>
    <row r="156" spans="1:19" s="4" customFormat="1" hidden="1">
      <c r="A156" s="18">
        <v>3</v>
      </c>
      <c r="B156" s="19" t="s">
        <v>317</v>
      </c>
      <c r="C156" s="19" t="s">
        <v>326</v>
      </c>
      <c r="D156" s="19" t="s">
        <v>327</v>
      </c>
      <c r="E156" s="19" t="s">
        <v>9</v>
      </c>
      <c r="F156" s="20">
        <v>1.91</v>
      </c>
      <c r="G156" s="20">
        <v>1.59</v>
      </c>
      <c r="H156" s="20">
        <v>1.25</v>
      </c>
      <c r="I156" s="21">
        <v>45619997.359999999</v>
      </c>
      <c r="J156" s="21">
        <v>7623616.7199999997</v>
      </c>
      <c r="K156" s="22">
        <v>0</v>
      </c>
      <c r="L156" s="21">
        <v>26643114.829999998</v>
      </c>
      <c r="M156" s="21">
        <v>11383065.59</v>
      </c>
      <c r="N156" s="23" t="e">
        <f>INDEX(Cost!$E:$E,MATCH(Result_Risk7!$C156,Cost!$A:$A,0))</f>
        <v>#N/A</v>
      </c>
      <c r="O156" s="23" t="e">
        <f t="shared" si="8"/>
        <v>#N/A</v>
      </c>
      <c r="P156" s="24" t="str">
        <f t="shared" si="9"/>
        <v>0%</v>
      </c>
      <c r="Q156" s="23" t="e">
        <f t="shared" si="10"/>
        <v>#N/A</v>
      </c>
      <c r="R156" s="25" t="e">
        <f t="shared" si="11"/>
        <v>#N/A</v>
      </c>
      <c r="S156" s="11"/>
    </row>
    <row r="157" spans="1:19" s="4" customFormat="1" hidden="1">
      <c r="A157" s="18">
        <v>3</v>
      </c>
      <c r="B157" s="19" t="s">
        <v>317</v>
      </c>
      <c r="C157" s="19" t="s">
        <v>328</v>
      </c>
      <c r="D157" s="19" t="s">
        <v>329</v>
      </c>
      <c r="E157" s="19" t="s">
        <v>9</v>
      </c>
      <c r="F157" s="20">
        <v>2.08</v>
      </c>
      <c r="G157" s="20">
        <v>1.78</v>
      </c>
      <c r="H157" s="20">
        <v>0.92</v>
      </c>
      <c r="I157" s="21">
        <v>43265562.149999999</v>
      </c>
      <c r="J157" s="21">
        <v>21935493.280000001</v>
      </c>
      <c r="K157" s="22">
        <v>0</v>
      </c>
      <c r="L157" s="21">
        <v>30236593.5</v>
      </c>
      <c r="M157" s="21">
        <v>-3178181.87</v>
      </c>
      <c r="N157" s="23" t="e">
        <f>INDEX(Cost!$E:$E,MATCH(Result_Risk7!$C157,Cost!$A:$A,0))</f>
        <v>#N/A</v>
      </c>
      <c r="O157" s="23" t="e">
        <f t="shared" si="8"/>
        <v>#N/A</v>
      </c>
      <c r="P157" s="24" t="str">
        <f t="shared" si="9"/>
        <v>0%</v>
      </c>
      <c r="Q157" s="23" t="e">
        <f t="shared" si="10"/>
        <v>#N/A</v>
      </c>
      <c r="R157" s="25" t="e">
        <f t="shared" si="11"/>
        <v>#N/A</v>
      </c>
      <c r="S157" s="11"/>
    </row>
    <row r="158" spans="1:19" s="4" customFormat="1" hidden="1">
      <c r="A158" s="18">
        <v>3</v>
      </c>
      <c r="B158" s="19" t="s">
        <v>317</v>
      </c>
      <c r="C158" s="19" t="s">
        <v>330</v>
      </c>
      <c r="D158" s="19" t="s">
        <v>331</v>
      </c>
      <c r="E158" s="19" t="s">
        <v>9</v>
      </c>
      <c r="F158" s="20">
        <v>4.12</v>
      </c>
      <c r="G158" s="20">
        <v>3.85</v>
      </c>
      <c r="H158" s="20">
        <v>3.03</v>
      </c>
      <c r="I158" s="21">
        <v>72046657.709999993</v>
      </c>
      <c r="J158" s="21">
        <v>31325403.199999999</v>
      </c>
      <c r="K158" s="22">
        <v>0</v>
      </c>
      <c r="L158" s="21">
        <v>33546604.260000002</v>
      </c>
      <c r="M158" s="21">
        <v>46769965.899999999</v>
      </c>
      <c r="N158" s="23" t="e">
        <f>INDEX(Cost!$E:$E,MATCH(Result_Risk7!$C158,Cost!$A:$A,0))</f>
        <v>#N/A</v>
      </c>
      <c r="O158" s="23" t="e">
        <f t="shared" si="8"/>
        <v>#N/A</v>
      </c>
      <c r="P158" s="24" t="str">
        <f t="shared" si="9"/>
        <v>60%</v>
      </c>
      <c r="Q158" s="23" t="e">
        <f t="shared" si="10"/>
        <v>#N/A</v>
      </c>
      <c r="R158" s="25" t="e">
        <f t="shared" si="11"/>
        <v>#N/A</v>
      </c>
      <c r="S158" s="11"/>
    </row>
    <row r="159" spans="1:19" s="4" customFormat="1" hidden="1">
      <c r="A159" s="18">
        <v>3</v>
      </c>
      <c r="B159" s="19" t="s">
        <v>317</v>
      </c>
      <c r="C159" s="19" t="s">
        <v>332</v>
      </c>
      <c r="D159" s="19" t="s">
        <v>333</v>
      </c>
      <c r="E159" s="19" t="s">
        <v>9</v>
      </c>
      <c r="F159" s="20">
        <v>2.34</v>
      </c>
      <c r="G159" s="20">
        <v>2.06</v>
      </c>
      <c r="H159" s="20">
        <v>1.54</v>
      </c>
      <c r="I159" s="21">
        <v>23389967.710000001</v>
      </c>
      <c r="J159" s="21">
        <v>5671374.6699999999</v>
      </c>
      <c r="K159" s="22">
        <v>0</v>
      </c>
      <c r="L159" s="21">
        <v>7335925.3300000001</v>
      </c>
      <c r="M159" s="21">
        <v>9424645.25</v>
      </c>
      <c r="N159" s="23" t="e">
        <f>INDEX(Cost!$E:$E,MATCH(Result_Risk7!$C159,Cost!$A:$A,0))</f>
        <v>#N/A</v>
      </c>
      <c r="O159" s="23" t="e">
        <f t="shared" si="8"/>
        <v>#N/A</v>
      </c>
      <c r="P159" s="24" t="str">
        <f t="shared" si="9"/>
        <v>30%</v>
      </c>
      <c r="Q159" s="23" t="e">
        <f t="shared" si="10"/>
        <v>#N/A</v>
      </c>
      <c r="R159" s="25" t="e">
        <f t="shared" si="11"/>
        <v>#N/A</v>
      </c>
      <c r="S159" s="11"/>
    </row>
    <row r="160" spans="1:19" s="4" customFormat="1" hidden="1">
      <c r="A160" s="18">
        <v>3</v>
      </c>
      <c r="B160" s="19" t="s">
        <v>317</v>
      </c>
      <c r="C160" s="19" t="s">
        <v>334</v>
      </c>
      <c r="D160" s="19" t="s">
        <v>335</v>
      </c>
      <c r="E160" s="19" t="s">
        <v>9</v>
      </c>
      <c r="F160" s="20">
        <v>2.7</v>
      </c>
      <c r="G160" s="20">
        <v>2.57</v>
      </c>
      <c r="H160" s="20">
        <v>1.19</v>
      </c>
      <c r="I160" s="21">
        <v>37301929.520000003</v>
      </c>
      <c r="J160" s="21">
        <v>11206601.529999999</v>
      </c>
      <c r="K160" s="22">
        <v>0</v>
      </c>
      <c r="L160" s="21">
        <v>12915221.16</v>
      </c>
      <c r="M160" s="21">
        <v>4053903.56</v>
      </c>
      <c r="N160" s="23" t="e">
        <f>INDEX(Cost!$E:$E,MATCH(Result_Risk7!$C160,Cost!$A:$A,0))</f>
        <v>#N/A</v>
      </c>
      <c r="O160" s="23" t="e">
        <f t="shared" si="8"/>
        <v>#N/A</v>
      </c>
      <c r="P160" s="24" t="str">
        <f t="shared" si="9"/>
        <v>0%</v>
      </c>
      <c r="Q160" s="23" t="e">
        <f t="shared" si="10"/>
        <v>#N/A</v>
      </c>
      <c r="R160" s="25" t="e">
        <f t="shared" si="11"/>
        <v>#N/A</v>
      </c>
      <c r="S160" s="11"/>
    </row>
    <row r="161" spans="1:19" s="4" customFormat="1" hidden="1">
      <c r="A161" s="18">
        <v>3</v>
      </c>
      <c r="B161" s="19" t="s">
        <v>317</v>
      </c>
      <c r="C161" s="19" t="s">
        <v>336</v>
      </c>
      <c r="D161" s="19" t="s">
        <v>337</v>
      </c>
      <c r="E161" s="19" t="s">
        <v>9</v>
      </c>
      <c r="F161" s="20">
        <v>5.75</v>
      </c>
      <c r="G161" s="20">
        <v>5.38</v>
      </c>
      <c r="H161" s="20">
        <v>4.55</v>
      </c>
      <c r="I161" s="21">
        <v>53521966.329999998</v>
      </c>
      <c r="J161" s="21">
        <v>13865872.789999999</v>
      </c>
      <c r="K161" s="22">
        <v>0</v>
      </c>
      <c r="L161" s="21">
        <v>18622850.32</v>
      </c>
      <c r="M161" s="21">
        <v>39989618.359999999</v>
      </c>
      <c r="N161" s="23" t="e">
        <f>INDEX(Cost!$E:$E,MATCH(Result_Risk7!$C161,Cost!$A:$A,0))</f>
        <v>#N/A</v>
      </c>
      <c r="O161" s="23" t="e">
        <f t="shared" si="8"/>
        <v>#N/A</v>
      </c>
      <c r="P161" s="24" t="str">
        <f t="shared" si="9"/>
        <v>60%</v>
      </c>
      <c r="Q161" s="23" t="e">
        <f t="shared" si="10"/>
        <v>#N/A</v>
      </c>
      <c r="R161" s="25" t="e">
        <f t="shared" si="11"/>
        <v>#N/A</v>
      </c>
      <c r="S161" s="11"/>
    </row>
    <row r="162" spans="1:19" s="4" customFormat="1" hidden="1">
      <c r="A162" s="18">
        <v>3</v>
      </c>
      <c r="B162" s="19" t="s">
        <v>317</v>
      </c>
      <c r="C162" s="19" t="s">
        <v>338</v>
      </c>
      <c r="D162" s="19" t="s">
        <v>339</v>
      </c>
      <c r="E162" s="19" t="s">
        <v>9</v>
      </c>
      <c r="F162" s="20">
        <v>3.19</v>
      </c>
      <c r="G162" s="20">
        <v>2.95</v>
      </c>
      <c r="H162" s="20">
        <v>2.5299999999999998</v>
      </c>
      <c r="I162" s="21">
        <v>27360327.84</v>
      </c>
      <c r="J162" s="21">
        <v>1188312.94</v>
      </c>
      <c r="K162" s="22">
        <v>0</v>
      </c>
      <c r="L162" s="21">
        <v>-339383.36</v>
      </c>
      <c r="M162" s="21">
        <v>19123364.960000001</v>
      </c>
      <c r="N162" s="23" t="e">
        <f>INDEX(Cost!$E:$E,MATCH(Result_Risk7!$C162,Cost!$A:$A,0))</f>
        <v>#N/A</v>
      </c>
      <c r="O162" s="23" t="e">
        <f t="shared" si="8"/>
        <v>#N/A</v>
      </c>
      <c r="P162" s="24" t="str">
        <f t="shared" si="9"/>
        <v>50%</v>
      </c>
      <c r="Q162" s="23" t="e">
        <f t="shared" si="10"/>
        <v>#N/A</v>
      </c>
      <c r="R162" s="25" t="e">
        <f t="shared" si="11"/>
        <v>#N/A</v>
      </c>
      <c r="S162" s="11"/>
    </row>
    <row r="163" spans="1:19" s="4" customFormat="1" hidden="1">
      <c r="A163" s="18">
        <v>3</v>
      </c>
      <c r="B163" s="19" t="s">
        <v>317</v>
      </c>
      <c r="C163" s="19" t="s">
        <v>340</v>
      </c>
      <c r="D163" s="19" t="s">
        <v>341</v>
      </c>
      <c r="E163" s="19" t="s">
        <v>9</v>
      </c>
      <c r="F163" s="20">
        <v>3.99</v>
      </c>
      <c r="G163" s="20">
        <v>3.71</v>
      </c>
      <c r="H163" s="20">
        <v>1.31</v>
      </c>
      <c r="I163" s="21">
        <v>42723070.119999997</v>
      </c>
      <c r="J163" s="21">
        <v>36153651.75</v>
      </c>
      <c r="K163" s="22">
        <v>0</v>
      </c>
      <c r="L163" s="21">
        <v>27680018.350000001</v>
      </c>
      <c r="M163" s="21">
        <v>4149579.69</v>
      </c>
      <c r="N163" s="23" t="e">
        <f>INDEX(Cost!$E:$E,MATCH(Result_Risk7!$C163,Cost!$A:$A,0))</f>
        <v>#N/A</v>
      </c>
      <c r="O163" s="23" t="e">
        <f t="shared" si="8"/>
        <v>#N/A</v>
      </c>
      <c r="P163" s="24" t="str">
        <f t="shared" si="9"/>
        <v>0%</v>
      </c>
      <c r="Q163" s="23" t="e">
        <f t="shared" si="10"/>
        <v>#N/A</v>
      </c>
      <c r="R163" s="25" t="e">
        <f t="shared" si="11"/>
        <v>#N/A</v>
      </c>
      <c r="S163" s="11"/>
    </row>
    <row r="164" spans="1:19" s="4" customFormat="1" hidden="1">
      <c r="A164" s="18">
        <v>3</v>
      </c>
      <c r="B164" s="19" t="s">
        <v>342</v>
      </c>
      <c r="C164" s="19" t="s">
        <v>343</v>
      </c>
      <c r="D164" s="19" t="s">
        <v>344</v>
      </c>
      <c r="E164" s="19" t="s">
        <v>47</v>
      </c>
      <c r="F164" s="20">
        <v>3.93</v>
      </c>
      <c r="G164" s="20">
        <v>3.6</v>
      </c>
      <c r="H164" s="20">
        <v>2.37</v>
      </c>
      <c r="I164" s="21">
        <v>242246767.93000001</v>
      </c>
      <c r="J164" s="21">
        <v>37207319.539999999</v>
      </c>
      <c r="K164" s="22">
        <v>0</v>
      </c>
      <c r="L164" s="21">
        <v>89777062.680000007</v>
      </c>
      <c r="M164" s="21">
        <v>112610059.12</v>
      </c>
      <c r="N164" s="23" t="e">
        <f>INDEX(Cost!$E:$E,MATCH(Result_Risk7!$C164,Cost!$A:$A,0))</f>
        <v>#N/A</v>
      </c>
      <c r="O164" s="23" t="e">
        <f t="shared" si="8"/>
        <v>#N/A</v>
      </c>
      <c r="P164" s="24" t="str">
        <f t="shared" si="9"/>
        <v>40%</v>
      </c>
      <c r="Q164" s="23" t="e">
        <f t="shared" si="10"/>
        <v>#N/A</v>
      </c>
      <c r="R164" s="25" t="e">
        <f t="shared" si="11"/>
        <v>#N/A</v>
      </c>
      <c r="S164" s="11"/>
    </row>
    <row r="165" spans="1:19" s="4" customFormat="1" hidden="1">
      <c r="A165" s="18">
        <v>3</v>
      </c>
      <c r="B165" s="19" t="s">
        <v>342</v>
      </c>
      <c r="C165" s="19" t="s">
        <v>345</v>
      </c>
      <c r="D165" s="19" t="s">
        <v>346</v>
      </c>
      <c r="E165" s="19" t="s">
        <v>9</v>
      </c>
      <c r="F165" s="20">
        <v>2.81</v>
      </c>
      <c r="G165" s="20">
        <v>2.4500000000000002</v>
      </c>
      <c r="H165" s="20">
        <v>1.8</v>
      </c>
      <c r="I165" s="21">
        <v>19998733.57</v>
      </c>
      <c r="J165" s="21">
        <v>6466974.6200000001</v>
      </c>
      <c r="K165" s="22">
        <v>0</v>
      </c>
      <c r="L165" s="21">
        <v>7171357.3799999999</v>
      </c>
      <c r="M165" s="21">
        <v>8827104.1199999992</v>
      </c>
      <c r="N165" s="23" t="e">
        <f>INDEX(Cost!$E:$E,MATCH(Result_Risk7!$C165,Cost!$A:$A,0))</f>
        <v>#N/A</v>
      </c>
      <c r="O165" s="23" t="e">
        <f t="shared" si="8"/>
        <v>#N/A</v>
      </c>
      <c r="P165" s="24" t="str">
        <f t="shared" si="9"/>
        <v>30%</v>
      </c>
      <c r="Q165" s="23" t="e">
        <f t="shared" si="10"/>
        <v>#N/A</v>
      </c>
      <c r="R165" s="25" t="e">
        <f t="shared" si="11"/>
        <v>#N/A</v>
      </c>
      <c r="S165" s="11"/>
    </row>
    <row r="166" spans="1:19" s="4" customFormat="1" hidden="1">
      <c r="A166" s="18">
        <v>3</v>
      </c>
      <c r="B166" s="19" t="s">
        <v>342</v>
      </c>
      <c r="C166" s="19" t="s">
        <v>347</v>
      </c>
      <c r="D166" s="19" t="s">
        <v>348</v>
      </c>
      <c r="E166" s="19" t="s">
        <v>9</v>
      </c>
      <c r="F166" s="20">
        <v>8.5</v>
      </c>
      <c r="G166" s="20">
        <v>7.73</v>
      </c>
      <c r="H166" s="20">
        <v>5.99</v>
      </c>
      <c r="I166" s="21">
        <v>31707036.420000002</v>
      </c>
      <c r="J166" s="21">
        <v>11875022.99</v>
      </c>
      <c r="K166" s="22">
        <v>0</v>
      </c>
      <c r="L166" s="21">
        <v>16529823.92</v>
      </c>
      <c r="M166" s="21">
        <v>21110471.120000001</v>
      </c>
      <c r="N166" s="23" t="e">
        <f>INDEX(Cost!$E:$E,MATCH(Result_Risk7!$C166,Cost!$A:$A,0))</f>
        <v>#N/A</v>
      </c>
      <c r="O166" s="23" t="e">
        <f t="shared" si="8"/>
        <v>#N/A</v>
      </c>
      <c r="P166" s="24" t="str">
        <f t="shared" si="9"/>
        <v>60%</v>
      </c>
      <c r="Q166" s="23" t="e">
        <f t="shared" si="10"/>
        <v>#N/A</v>
      </c>
      <c r="R166" s="25" t="e">
        <f t="shared" si="11"/>
        <v>#N/A</v>
      </c>
      <c r="S166" s="11"/>
    </row>
    <row r="167" spans="1:19" s="4" customFormat="1" hidden="1">
      <c r="A167" s="18">
        <v>3</v>
      </c>
      <c r="B167" s="19" t="s">
        <v>342</v>
      </c>
      <c r="C167" s="19" t="s">
        <v>349</v>
      </c>
      <c r="D167" s="19" t="s">
        <v>350</v>
      </c>
      <c r="E167" s="19" t="s">
        <v>9</v>
      </c>
      <c r="F167" s="20">
        <v>8.57</v>
      </c>
      <c r="G167" s="20">
        <v>8.11</v>
      </c>
      <c r="H167" s="20">
        <v>4.46</v>
      </c>
      <c r="I167" s="21">
        <v>51760744.490000002</v>
      </c>
      <c r="J167" s="21">
        <v>25023813.399999999</v>
      </c>
      <c r="K167" s="22">
        <v>0</v>
      </c>
      <c r="L167" s="21">
        <v>24495325.460000001</v>
      </c>
      <c r="M167" s="21">
        <v>23663651.550000001</v>
      </c>
      <c r="N167" s="23" t="e">
        <f>INDEX(Cost!$E:$E,MATCH(Result_Risk7!$C167,Cost!$A:$A,0))</f>
        <v>#N/A</v>
      </c>
      <c r="O167" s="23" t="e">
        <f t="shared" si="8"/>
        <v>#N/A</v>
      </c>
      <c r="P167" s="24" t="str">
        <f t="shared" si="9"/>
        <v>60%</v>
      </c>
      <c r="Q167" s="23" t="e">
        <f t="shared" si="10"/>
        <v>#N/A</v>
      </c>
      <c r="R167" s="25" t="e">
        <f t="shared" si="11"/>
        <v>#N/A</v>
      </c>
      <c r="S167" s="11"/>
    </row>
    <row r="168" spans="1:19" s="4" customFormat="1" hidden="1">
      <c r="A168" s="18">
        <v>3</v>
      </c>
      <c r="B168" s="19" t="s">
        <v>342</v>
      </c>
      <c r="C168" s="19" t="s">
        <v>351</v>
      </c>
      <c r="D168" s="19" t="s">
        <v>352</v>
      </c>
      <c r="E168" s="19" t="s">
        <v>9</v>
      </c>
      <c r="F168" s="20">
        <v>3.59</v>
      </c>
      <c r="G168" s="20">
        <v>3.31</v>
      </c>
      <c r="H168" s="20">
        <v>2.27</v>
      </c>
      <c r="I168" s="21">
        <v>47531957.240000002</v>
      </c>
      <c r="J168" s="21">
        <v>22309629.359999999</v>
      </c>
      <c r="K168" s="22">
        <v>0</v>
      </c>
      <c r="L168" s="21">
        <v>28276170.039999999</v>
      </c>
      <c r="M168" s="21">
        <v>23209575.309999999</v>
      </c>
      <c r="N168" s="23" t="e">
        <f>INDEX(Cost!$E:$E,MATCH(Result_Risk7!$C168,Cost!$A:$A,0))</f>
        <v>#N/A</v>
      </c>
      <c r="O168" s="23" t="e">
        <f t="shared" si="8"/>
        <v>#N/A</v>
      </c>
      <c r="P168" s="24" t="str">
        <f t="shared" si="9"/>
        <v>40%</v>
      </c>
      <c r="Q168" s="23" t="e">
        <f t="shared" si="10"/>
        <v>#N/A</v>
      </c>
      <c r="R168" s="25" t="e">
        <f t="shared" si="11"/>
        <v>#N/A</v>
      </c>
      <c r="S168" s="11"/>
    </row>
    <row r="169" spans="1:19" s="4" customFormat="1" hidden="1">
      <c r="A169" s="18">
        <v>3</v>
      </c>
      <c r="B169" s="19" t="s">
        <v>342</v>
      </c>
      <c r="C169" s="19" t="s">
        <v>353</v>
      </c>
      <c r="D169" s="19" t="s">
        <v>354</v>
      </c>
      <c r="E169" s="19" t="s">
        <v>9</v>
      </c>
      <c r="F169" s="20">
        <v>4.95</v>
      </c>
      <c r="G169" s="20">
        <v>4.5199999999999996</v>
      </c>
      <c r="H169" s="20">
        <v>3.73</v>
      </c>
      <c r="I169" s="21">
        <v>44320351.700000003</v>
      </c>
      <c r="J169" s="21">
        <v>30034009.030000001</v>
      </c>
      <c r="K169" s="22">
        <v>0</v>
      </c>
      <c r="L169" s="21">
        <v>28461799.219999999</v>
      </c>
      <c r="M169" s="21">
        <v>30665547.399999999</v>
      </c>
      <c r="N169" s="23" t="e">
        <f>INDEX(Cost!$E:$E,MATCH(Result_Risk7!$C169,Cost!$A:$A,0))</f>
        <v>#N/A</v>
      </c>
      <c r="O169" s="23" t="e">
        <f t="shared" si="8"/>
        <v>#N/A</v>
      </c>
      <c r="P169" s="24" t="str">
        <f t="shared" si="9"/>
        <v>60%</v>
      </c>
      <c r="Q169" s="23" t="e">
        <f t="shared" si="10"/>
        <v>#N/A</v>
      </c>
      <c r="R169" s="25" t="e">
        <f t="shared" si="11"/>
        <v>#N/A</v>
      </c>
      <c r="S169" s="11"/>
    </row>
    <row r="170" spans="1:19" s="4" customFormat="1" hidden="1">
      <c r="A170" s="18">
        <v>3</v>
      </c>
      <c r="B170" s="19" t="s">
        <v>342</v>
      </c>
      <c r="C170" s="19" t="s">
        <v>355</v>
      </c>
      <c r="D170" s="19" t="s">
        <v>356</v>
      </c>
      <c r="E170" s="19" t="s">
        <v>9</v>
      </c>
      <c r="F170" s="20">
        <v>1.88</v>
      </c>
      <c r="G170" s="20">
        <v>1.75</v>
      </c>
      <c r="H170" s="20">
        <v>1.28</v>
      </c>
      <c r="I170" s="21">
        <v>7021024.5899999999</v>
      </c>
      <c r="J170" s="21">
        <v>7569717.8799999999</v>
      </c>
      <c r="K170" s="22">
        <v>0</v>
      </c>
      <c r="L170" s="21">
        <v>1996811.89</v>
      </c>
      <c r="M170" s="21">
        <v>2250222.19</v>
      </c>
      <c r="N170" s="23" t="e">
        <f>INDEX(Cost!$E:$E,MATCH(Result_Risk7!$C170,Cost!$A:$A,0))</f>
        <v>#N/A</v>
      </c>
      <c r="O170" s="23" t="e">
        <f t="shared" si="8"/>
        <v>#N/A</v>
      </c>
      <c r="P170" s="24" t="str">
        <f t="shared" si="9"/>
        <v>0%</v>
      </c>
      <c r="Q170" s="23" t="e">
        <f t="shared" si="10"/>
        <v>#N/A</v>
      </c>
      <c r="R170" s="25" t="e">
        <f t="shared" si="11"/>
        <v>#N/A</v>
      </c>
      <c r="S170" s="11"/>
    </row>
    <row r="171" spans="1:19" s="4" customFormat="1" hidden="1">
      <c r="A171" s="18">
        <v>3</v>
      </c>
      <c r="B171" s="19" t="s">
        <v>342</v>
      </c>
      <c r="C171" s="19" t="s">
        <v>357</v>
      </c>
      <c r="D171" s="19" t="s">
        <v>358</v>
      </c>
      <c r="E171" s="19" t="s">
        <v>9</v>
      </c>
      <c r="F171" s="20">
        <v>4.68</v>
      </c>
      <c r="G171" s="20">
        <v>4.22</v>
      </c>
      <c r="H171" s="20">
        <v>3.71</v>
      </c>
      <c r="I171" s="21">
        <v>15109391.689999999</v>
      </c>
      <c r="J171" s="21">
        <v>3865282.16</v>
      </c>
      <c r="K171" s="22">
        <v>0</v>
      </c>
      <c r="L171" s="21">
        <v>7030187.5700000003</v>
      </c>
      <c r="M171" s="21">
        <v>11124614.68</v>
      </c>
      <c r="N171" s="23" t="e">
        <f>INDEX(Cost!$E:$E,MATCH(Result_Risk7!$C171,Cost!$A:$A,0))</f>
        <v>#N/A</v>
      </c>
      <c r="O171" s="23" t="e">
        <f t="shared" si="8"/>
        <v>#N/A</v>
      </c>
      <c r="P171" s="24" t="str">
        <f t="shared" si="9"/>
        <v>60%</v>
      </c>
      <c r="Q171" s="23" t="e">
        <f t="shared" si="10"/>
        <v>#N/A</v>
      </c>
      <c r="R171" s="25" t="e">
        <f t="shared" si="11"/>
        <v>#N/A</v>
      </c>
      <c r="S171" s="11"/>
    </row>
    <row r="172" spans="1:19" s="4" customFormat="1" hidden="1">
      <c r="A172" s="18">
        <v>3</v>
      </c>
      <c r="B172" s="19" t="s">
        <v>359</v>
      </c>
      <c r="C172" s="19" t="s">
        <v>360</v>
      </c>
      <c r="D172" s="19" t="s">
        <v>361</v>
      </c>
      <c r="E172" s="19" t="s">
        <v>6</v>
      </c>
      <c r="F172" s="20">
        <v>4.34</v>
      </c>
      <c r="G172" s="20">
        <v>4.17</v>
      </c>
      <c r="H172" s="20">
        <v>2.97</v>
      </c>
      <c r="I172" s="21">
        <v>1786756907.8299999</v>
      </c>
      <c r="J172" s="21">
        <v>955416404.45000005</v>
      </c>
      <c r="K172" s="22">
        <v>0</v>
      </c>
      <c r="L172" s="21">
        <v>846599439.37</v>
      </c>
      <c r="M172" s="21">
        <v>1085348653.4100001</v>
      </c>
      <c r="N172" s="23" t="e">
        <f>INDEX(Cost!$E:$E,MATCH(Result_Risk7!$C172,Cost!$A:$A,0))</f>
        <v>#N/A</v>
      </c>
      <c r="O172" s="23" t="e">
        <f t="shared" si="8"/>
        <v>#N/A</v>
      </c>
      <c r="P172" s="24" t="str">
        <f t="shared" si="9"/>
        <v>50%</v>
      </c>
      <c r="Q172" s="23" t="e">
        <f t="shared" si="10"/>
        <v>#N/A</v>
      </c>
      <c r="R172" s="25" t="e">
        <f t="shared" si="11"/>
        <v>#N/A</v>
      </c>
      <c r="S172" s="11"/>
    </row>
    <row r="173" spans="1:19" s="4" customFormat="1" hidden="1">
      <c r="A173" s="18">
        <v>3</v>
      </c>
      <c r="B173" s="19" t="s">
        <v>359</v>
      </c>
      <c r="C173" s="19" t="s">
        <v>362</v>
      </c>
      <c r="D173" s="19" t="s">
        <v>363</v>
      </c>
      <c r="E173" s="19" t="s">
        <v>9</v>
      </c>
      <c r="F173" s="20">
        <v>7.19</v>
      </c>
      <c r="G173" s="20">
        <v>6.98</v>
      </c>
      <c r="H173" s="20">
        <v>2.2799999999999998</v>
      </c>
      <c r="I173" s="21">
        <v>83739547.569999993</v>
      </c>
      <c r="J173" s="21">
        <v>67548188.819999993</v>
      </c>
      <c r="K173" s="22">
        <v>0</v>
      </c>
      <c r="L173" s="21">
        <v>66642061.189999998</v>
      </c>
      <c r="M173" s="21">
        <v>17372557.719999999</v>
      </c>
      <c r="N173" s="23" t="e">
        <f>INDEX(Cost!$E:$E,MATCH(Result_Risk7!$C173,Cost!$A:$A,0))</f>
        <v>#N/A</v>
      </c>
      <c r="O173" s="23" t="e">
        <f t="shared" si="8"/>
        <v>#N/A</v>
      </c>
      <c r="P173" s="24" t="str">
        <f t="shared" si="9"/>
        <v>40%</v>
      </c>
      <c r="Q173" s="23" t="e">
        <f t="shared" si="10"/>
        <v>#N/A</v>
      </c>
      <c r="R173" s="25" t="e">
        <f t="shared" si="11"/>
        <v>#N/A</v>
      </c>
      <c r="S173" s="11"/>
    </row>
    <row r="174" spans="1:19" s="4" customFormat="1" hidden="1">
      <c r="A174" s="18">
        <v>3</v>
      </c>
      <c r="B174" s="19" t="s">
        <v>359</v>
      </c>
      <c r="C174" s="19" t="s">
        <v>364</v>
      </c>
      <c r="D174" s="19" t="s">
        <v>365</v>
      </c>
      <c r="E174" s="19" t="s">
        <v>9</v>
      </c>
      <c r="F174" s="20">
        <v>3.9</v>
      </c>
      <c r="G174" s="20">
        <v>3.67</v>
      </c>
      <c r="H174" s="20">
        <v>2.5</v>
      </c>
      <c r="I174" s="21">
        <v>82383805.280000001</v>
      </c>
      <c r="J174" s="21">
        <v>35857568.880000003</v>
      </c>
      <c r="K174" s="22">
        <v>0</v>
      </c>
      <c r="L174" s="21">
        <v>38308296.789999999</v>
      </c>
      <c r="M174" s="21">
        <v>42595926.390000001</v>
      </c>
      <c r="N174" s="23" t="e">
        <f>INDEX(Cost!$E:$E,MATCH(Result_Risk7!$C174,Cost!$A:$A,0))</f>
        <v>#N/A</v>
      </c>
      <c r="O174" s="23" t="e">
        <f t="shared" si="8"/>
        <v>#N/A</v>
      </c>
      <c r="P174" s="24" t="str">
        <f t="shared" si="9"/>
        <v>40%</v>
      </c>
      <c r="Q174" s="23" t="e">
        <f t="shared" si="10"/>
        <v>#N/A</v>
      </c>
      <c r="R174" s="25" t="e">
        <f t="shared" si="11"/>
        <v>#N/A</v>
      </c>
      <c r="S174" s="11"/>
    </row>
    <row r="175" spans="1:19" s="4" customFormat="1" hidden="1">
      <c r="A175" s="18">
        <v>3</v>
      </c>
      <c r="B175" s="19" t="s">
        <v>359</v>
      </c>
      <c r="C175" s="19" t="s">
        <v>366</v>
      </c>
      <c r="D175" s="19" t="s">
        <v>367</v>
      </c>
      <c r="E175" s="19" t="s">
        <v>9</v>
      </c>
      <c r="F175" s="20">
        <v>3.16</v>
      </c>
      <c r="G175" s="20">
        <v>2.96</v>
      </c>
      <c r="H175" s="20">
        <v>1.9</v>
      </c>
      <c r="I175" s="21">
        <v>58615450.079999998</v>
      </c>
      <c r="J175" s="21">
        <v>35394345.740000002</v>
      </c>
      <c r="K175" s="22">
        <v>0</v>
      </c>
      <c r="L175" s="21">
        <v>39273471.079999998</v>
      </c>
      <c r="M175" s="21">
        <v>24288109.039999999</v>
      </c>
      <c r="N175" s="23" t="e">
        <f>INDEX(Cost!$E:$E,MATCH(Result_Risk7!$C175,Cost!$A:$A,0))</f>
        <v>#N/A</v>
      </c>
      <c r="O175" s="23" t="e">
        <f t="shared" si="8"/>
        <v>#N/A</v>
      </c>
      <c r="P175" s="24" t="str">
        <f t="shared" si="9"/>
        <v>30%</v>
      </c>
      <c r="Q175" s="23" t="e">
        <f t="shared" si="10"/>
        <v>#N/A</v>
      </c>
      <c r="R175" s="25" t="e">
        <f t="shared" si="11"/>
        <v>#N/A</v>
      </c>
      <c r="S175" s="11"/>
    </row>
    <row r="176" spans="1:19" s="4" customFormat="1" hidden="1">
      <c r="A176" s="18">
        <v>3</v>
      </c>
      <c r="B176" s="19" t="s">
        <v>359</v>
      </c>
      <c r="C176" s="19" t="s">
        <v>368</v>
      </c>
      <c r="D176" s="19" t="s">
        <v>369</v>
      </c>
      <c r="E176" s="19" t="s">
        <v>9</v>
      </c>
      <c r="F176" s="20">
        <v>8.0500000000000007</v>
      </c>
      <c r="G176" s="20">
        <v>7.83</v>
      </c>
      <c r="H176" s="20">
        <v>6.54</v>
      </c>
      <c r="I176" s="21">
        <v>119925221.13</v>
      </c>
      <c r="J176" s="21">
        <v>90868189.659999996</v>
      </c>
      <c r="K176" s="22">
        <v>0</v>
      </c>
      <c r="L176" s="21">
        <v>91216324.519999996</v>
      </c>
      <c r="M176" s="21">
        <v>93888050.159999996</v>
      </c>
      <c r="N176" s="23" t="e">
        <f>INDEX(Cost!$E:$E,MATCH(Result_Risk7!$C176,Cost!$A:$A,0))</f>
        <v>#N/A</v>
      </c>
      <c r="O176" s="23" t="e">
        <f t="shared" si="8"/>
        <v>#N/A</v>
      </c>
      <c r="P176" s="24" t="str">
        <f t="shared" si="9"/>
        <v>60%</v>
      </c>
      <c r="Q176" s="23" t="e">
        <f t="shared" si="10"/>
        <v>#N/A</v>
      </c>
      <c r="R176" s="25" t="e">
        <f t="shared" si="11"/>
        <v>#N/A</v>
      </c>
      <c r="S176" s="11"/>
    </row>
    <row r="177" spans="1:19" s="4" customFormat="1" hidden="1">
      <c r="A177" s="18">
        <v>3</v>
      </c>
      <c r="B177" s="19" t="s">
        <v>359</v>
      </c>
      <c r="C177" s="19" t="s">
        <v>370</v>
      </c>
      <c r="D177" s="19" t="s">
        <v>371</v>
      </c>
      <c r="E177" s="19" t="s">
        <v>9</v>
      </c>
      <c r="F177" s="20">
        <v>4.05</v>
      </c>
      <c r="G177" s="20">
        <v>3.86</v>
      </c>
      <c r="H177" s="20">
        <v>2.4500000000000002</v>
      </c>
      <c r="I177" s="21">
        <v>46720741.439999998</v>
      </c>
      <c r="J177" s="21">
        <v>19514460.969999999</v>
      </c>
      <c r="K177" s="22">
        <v>0</v>
      </c>
      <c r="L177" s="21">
        <v>23317007.050000001</v>
      </c>
      <c r="M177" s="21">
        <v>22164318.379999999</v>
      </c>
      <c r="N177" s="23" t="e">
        <f>INDEX(Cost!$E:$E,MATCH(Result_Risk7!$C177,Cost!$A:$A,0))</f>
        <v>#N/A</v>
      </c>
      <c r="O177" s="23" t="e">
        <f t="shared" si="8"/>
        <v>#N/A</v>
      </c>
      <c r="P177" s="24" t="str">
        <f t="shared" si="9"/>
        <v>40%</v>
      </c>
      <c r="Q177" s="23" t="e">
        <f t="shared" si="10"/>
        <v>#N/A</v>
      </c>
      <c r="R177" s="25" t="e">
        <f t="shared" si="11"/>
        <v>#N/A</v>
      </c>
      <c r="S177" s="11"/>
    </row>
    <row r="178" spans="1:19" s="4" customFormat="1" hidden="1">
      <c r="A178" s="18">
        <v>3</v>
      </c>
      <c r="B178" s="19" t="s">
        <v>359</v>
      </c>
      <c r="C178" s="19" t="s">
        <v>372</v>
      </c>
      <c r="D178" s="19" t="s">
        <v>373</v>
      </c>
      <c r="E178" s="19" t="s">
        <v>9</v>
      </c>
      <c r="F178" s="20">
        <v>2.19</v>
      </c>
      <c r="G178" s="20">
        <v>2.0299999999999998</v>
      </c>
      <c r="H178" s="20">
        <v>1.52</v>
      </c>
      <c r="I178" s="21">
        <v>68801880.5</v>
      </c>
      <c r="J178" s="21">
        <v>49546951.189999998</v>
      </c>
      <c r="K178" s="22">
        <v>0</v>
      </c>
      <c r="L178" s="21">
        <v>42528754.810000002</v>
      </c>
      <c r="M178" s="21">
        <v>29712297.460000001</v>
      </c>
      <c r="N178" s="23" t="e">
        <f>INDEX(Cost!$E:$E,MATCH(Result_Risk7!$C178,Cost!$A:$A,0))</f>
        <v>#N/A</v>
      </c>
      <c r="O178" s="23" t="e">
        <f t="shared" si="8"/>
        <v>#N/A</v>
      </c>
      <c r="P178" s="24" t="str">
        <f t="shared" si="9"/>
        <v>30%</v>
      </c>
      <c r="Q178" s="23" t="e">
        <f t="shared" si="10"/>
        <v>#N/A</v>
      </c>
      <c r="R178" s="25" t="e">
        <f t="shared" si="11"/>
        <v>#N/A</v>
      </c>
      <c r="S178" s="11"/>
    </row>
    <row r="179" spans="1:19" s="4" customFormat="1" hidden="1">
      <c r="A179" s="18">
        <v>3</v>
      </c>
      <c r="B179" s="19" t="s">
        <v>359</v>
      </c>
      <c r="C179" s="19" t="s">
        <v>374</v>
      </c>
      <c r="D179" s="19" t="s">
        <v>375</v>
      </c>
      <c r="E179" s="19" t="s">
        <v>9</v>
      </c>
      <c r="F179" s="20">
        <v>2.2200000000000002</v>
      </c>
      <c r="G179" s="20">
        <v>2.0299999999999998</v>
      </c>
      <c r="H179" s="20">
        <v>1.1000000000000001</v>
      </c>
      <c r="I179" s="21">
        <v>37036662.649999999</v>
      </c>
      <c r="J179" s="21">
        <v>32693306.879999999</v>
      </c>
      <c r="K179" s="22">
        <v>0</v>
      </c>
      <c r="L179" s="21">
        <v>37006470.100000001</v>
      </c>
      <c r="M179" s="21">
        <v>3042668.96</v>
      </c>
      <c r="N179" s="23" t="e">
        <f>INDEX(Cost!$E:$E,MATCH(Result_Risk7!$C179,Cost!$A:$A,0))</f>
        <v>#N/A</v>
      </c>
      <c r="O179" s="23" t="e">
        <f t="shared" si="8"/>
        <v>#N/A</v>
      </c>
      <c r="P179" s="24" t="str">
        <f t="shared" si="9"/>
        <v>0%</v>
      </c>
      <c r="Q179" s="23" t="e">
        <f t="shared" si="10"/>
        <v>#N/A</v>
      </c>
      <c r="R179" s="25" t="e">
        <f t="shared" si="11"/>
        <v>#N/A</v>
      </c>
      <c r="S179" s="11"/>
    </row>
    <row r="180" spans="1:19" s="4" customFormat="1" hidden="1">
      <c r="A180" s="18">
        <v>3</v>
      </c>
      <c r="B180" s="19" t="s">
        <v>359</v>
      </c>
      <c r="C180" s="19" t="s">
        <v>376</v>
      </c>
      <c r="D180" s="19" t="s">
        <v>377</v>
      </c>
      <c r="E180" s="19" t="s">
        <v>9</v>
      </c>
      <c r="F180" s="20">
        <v>5</v>
      </c>
      <c r="G180" s="20">
        <v>4.8099999999999996</v>
      </c>
      <c r="H180" s="20">
        <v>4.17</v>
      </c>
      <c r="I180" s="21">
        <v>89009282.75</v>
      </c>
      <c r="J180" s="21">
        <v>37361400.609999999</v>
      </c>
      <c r="K180" s="22">
        <v>0</v>
      </c>
      <c r="L180" s="21">
        <v>40894050.170000002</v>
      </c>
      <c r="M180" s="21">
        <v>70588074.680000007</v>
      </c>
      <c r="N180" s="23" t="e">
        <f>INDEX(Cost!$E:$E,MATCH(Result_Risk7!$C180,Cost!$A:$A,0))</f>
        <v>#N/A</v>
      </c>
      <c r="O180" s="23" t="e">
        <f t="shared" si="8"/>
        <v>#N/A</v>
      </c>
      <c r="P180" s="24" t="str">
        <f t="shared" si="9"/>
        <v>60%</v>
      </c>
      <c r="Q180" s="23" t="e">
        <f t="shared" si="10"/>
        <v>#N/A</v>
      </c>
      <c r="R180" s="25" t="e">
        <f t="shared" si="11"/>
        <v>#N/A</v>
      </c>
      <c r="S180" s="11"/>
    </row>
    <row r="181" spans="1:19" s="4" customFormat="1" hidden="1">
      <c r="A181" s="18">
        <v>3</v>
      </c>
      <c r="B181" s="19" t="s">
        <v>359</v>
      </c>
      <c r="C181" s="19" t="s">
        <v>378</v>
      </c>
      <c r="D181" s="19" t="s">
        <v>379</v>
      </c>
      <c r="E181" s="19" t="s">
        <v>9</v>
      </c>
      <c r="F181" s="20">
        <v>7.46</v>
      </c>
      <c r="G181" s="20">
        <v>6.94</v>
      </c>
      <c r="H181" s="20">
        <v>5.2</v>
      </c>
      <c r="I181" s="21">
        <v>82173232.459999993</v>
      </c>
      <c r="J181" s="21">
        <v>28337688.300000001</v>
      </c>
      <c r="K181" s="22">
        <v>0</v>
      </c>
      <c r="L181" s="21">
        <v>30039014.399999999</v>
      </c>
      <c r="M181" s="21">
        <v>53434572.009999998</v>
      </c>
      <c r="N181" s="23" t="e">
        <f>INDEX(Cost!$E:$E,MATCH(Result_Risk7!$C181,Cost!$A:$A,0))</f>
        <v>#N/A</v>
      </c>
      <c r="O181" s="23" t="e">
        <f t="shared" si="8"/>
        <v>#N/A</v>
      </c>
      <c r="P181" s="24" t="str">
        <f t="shared" si="9"/>
        <v>60%</v>
      </c>
      <c r="Q181" s="23" t="e">
        <f t="shared" si="10"/>
        <v>#N/A</v>
      </c>
      <c r="R181" s="25" t="e">
        <f t="shared" si="11"/>
        <v>#N/A</v>
      </c>
      <c r="S181" s="11"/>
    </row>
    <row r="182" spans="1:19" s="4" customFormat="1" hidden="1">
      <c r="A182" s="18">
        <v>3</v>
      </c>
      <c r="B182" s="19" t="s">
        <v>359</v>
      </c>
      <c r="C182" s="19" t="s">
        <v>380</v>
      </c>
      <c r="D182" s="19" t="s">
        <v>381</v>
      </c>
      <c r="E182" s="19" t="s">
        <v>9</v>
      </c>
      <c r="F182" s="20">
        <v>3.41</v>
      </c>
      <c r="G182" s="20">
        <v>3.2</v>
      </c>
      <c r="H182" s="20">
        <v>2.42</v>
      </c>
      <c r="I182" s="21">
        <v>87834996.680000007</v>
      </c>
      <c r="J182" s="21">
        <v>28150850.190000001</v>
      </c>
      <c r="K182" s="22">
        <v>0</v>
      </c>
      <c r="L182" s="21">
        <v>32062888.84</v>
      </c>
      <c r="M182" s="21">
        <v>51828844.920000002</v>
      </c>
      <c r="N182" s="23" t="e">
        <f>INDEX(Cost!$E:$E,MATCH(Result_Risk7!$C182,Cost!$A:$A,0))</f>
        <v>#N/A</v>
      </c>
      <c r="O182" s="23" t="e">
        <f t="shared" si="8"/>
        <v>#N/A</v>
      </c>
      <c r="P182" s="24" t="str">
        <f t="shared" si="9"/>
        <v>40%</v>
      </c>
      <c r="Q182" s="23" t="e">
        <f t="shared" si="10"/>
        <v>#N/A</v>
      </c>
      <c r="R182" s="25" t="e">
        <f t="shared" si="11"/>
        <v>#N/A</v>
      </c>
      <c r="S182" s="11"/>
    </row>
    <row r="183" spans="1:19" s="4" customFormat="1" hidden="1">
      <c r="A183" s="18">
        <v>3</v>
      </c>
      <c r="B183" s="19" t="s">
        <v>359</v>
      </c>
      <c r="C183" s="19" t="s">
        <v>382</v>
      </c>
      <c r="D183" s="19" t="s">
        <v>383</v>
      </c>
      <c r="E183" s="19" t="s">
        <v>9</v>
      </c>
      <c r="F183" s="20">
        <v>2.09</v>
      </c>
      <c r="G183" s="20">
        <v>1.89</v>
      </c>
      <c r="H183" s="20">
        <v>1.24</v>
      </c>
      <c r="I183" s="21">
        <v>25042432.920000002</v>
      </c>
      <c r="J183" s="21">
        <v>15566758.199999999</v>
      </c>
      <c r="K183" s="22">
        <v>0</v>
      </c>
      <c r="L183" s="21">
        <v>11874106.42</v>
      </c>
      <c r="M183" s="21">
        <v>5420710.0800000001</v>
      </c>
      <c r="N183" s="23" t="e">
        <f>INDEX(Cost!$E:$E,MATCH(Result_Risk7!$C183,Cost!$A:$A,0))</f>
        <v>#N/A</v>
      </c>
      <c r="O183" s="23" t="e">
        <f t="shared" si="8"/>
        <v>#N/A</v>
      </c>
      <c r="P183" s="24" t="str">
        <f t="shared" si="9"/>
        <v>0%</v>
      </c>
      <c r="Q183" s="23" t="e">
        <f t="shared" si="10"/>
        <v>#N/A</v>
      </c>
      <c r="R183" s="25" t="e">
        <f t="shared" si="11"/>
        <v>#N/A</v>
      </c>
      <c r="S183" s="11"/>
    </row>
    <row r="184" spans="1:19" s="4" customFormat="1" hidden="1">
      <c r="A184" s="18">
        <v>3</v>
      </c>
      <c r="B184" s="19" t="s">
        <v>359</v>
      </c>
      <c r="C184" s="19" t="s">
        <v>384</v>
      </c>
      <c r="D184" s="19" t="s">
        <v>385</v>
      </c>
      <c r="E184" s="19" t="s">
        <v>9</v>
      </c>
      <c r="F184" s="20">
        <v>3.58</v>
      </c>
      <c r="G184" s="20">
        <v>3.34</v>
      </c>
      <c r="H184" s="20">
        <v>2.64</v>
      </c>
      <c r="I184" s="21">
        <v>44890135.350000001</v>
      </c>
      <c r="J184" s="21">
        <v>17648052.289999999</v>
      </c>
      <c r="K184" s="22">
        <v>0</v>
      </c>
      <c r="L184" s="21">
        <v>23121890.75</v>
      </c>
      <c r="M184" s="21">
        <v>28482369.390000001</v>
      </c>
      <c r="N184" s="23" t="e">
        <f>INDEX(Cost!$E:$E,MATCH(Result_Risk7!$C184,Cost!$A:$A,0))</f>
        <v>#N/A</v>
      </c>
      <c r="O184" s="23" t="e">
        <f t="shared" si="8"/>
        <v>#N/A</v>
      </c>
      <c r="P184" s="24" t="str">
        <f t="shared" si="9"/>
        <v>50%</v>
      </c>
      <c r="Q184" s="23" t="e">
        <f t="shared" si="10"/>
        <v>#N/A</v>
      </c>
      <c r="R184" s="25" t="e">
        <f t="shared" si="11"/>
        <v>#N/A</v>
      </c>
      <c r="S184" s="11"/>
    </row>
    <row r="185" spans="1:19" s="4" customFormat="1" hidden="1">
      <c r="A185" s="18">
        <v>3</v>
      </c>
      <c r="B185" s="19" t="s">
        <v>359</v>
      </c>
      <c r="C185" s="19" t="s">
        <v>386</v>
      </c>
      <c r="D185" s="19" t="s">
        <v>387</v>
      </c>
      <c r="E185" s="19" t="s">
        <v>9</v>
      </c>
      <c r="F185" s="20">
        <v>6.71</v>
      </c>
      <c r="G185" s="20">
        <v>6.45</v>
      </c>
      <c r="H185" s="20">
        <v>6.09</v>
      </c>
      <c r="I185" s="21">
        <v>48953906.719999999</v>
      </c>
      <c r="J185" s="21">
        <v>11716924.390000001</v>
      </c>
      <c r="K185" s="22">
        <v>0</v>
      </c>
      <c r="L185" s="21">
        <v>16183677.189999999</v>
      </c>
      <c r="M185" s="21">
        <v>43615338.640000001</v>
      </c>
      <c r="N185" s="23" t="e">
        <f>INDEX(Cost!$E:$E,MATCH(Result_Risk7!$C185,Cost!$A:$A,0))</f>
        <v>#N/A</v>
      </c>
      <c r="O185" s="23" t="e">
        <f t="shared" si="8"/>
        <v>#N/A</v>
      </c>
      <c r="P185" s="24" t="str">
        <f t="shared" si="9"/>
        <v>60%</v>
      </c>
      <c r="Q185" s="23" t="e">
        <f t="shared" si="10"/>
        <v>#N/A</v>
      </c>
      <c r="R185" s="25" t="e">
        <f t="shared" si="11"/>
        <v>#N/A</v>
      </c>
      <c r="S185" s="11"/>
    </row>
    <row r="186" spans="1:19" s="4" customFormat="1" hidden="1">
      <c r="A186" s="18">
        <v>3</v>
      </c>
      <c r="B186" s="19" t="s">
        <v>388</v>
      </c>
      <c r="C186" s="19" t="s">
        <v>389</v>
      </c>
      <c r="D186" s="19" t="s">
        <v>390</v>
      </c>
      <c r="E186" s="19" t="s">
        <v>47</v>
      </c>
      <c r="F186" s="20">
        <v>2.91</v>
      </c>
      <c r="G186" s="20">
        <v>2.67</v>
      </c>
      <c r="H186" s="20">
        <v>1.79</v>
      </c>
      <c r="I186" s="21">
        <v>267719981.09999999</v>
      </c>
      <c r="J186" s="21">
        <v>247427476.91</v>
      </c>
      <c r="K186" s="22">
        <v>0</v>
      </c>
      <c r="L186" s="21">
        <v>269651683.38999999</v>
      </c>
      <c r="M186" s="21">
        <v>110862228.18000001</v>
      </c>
      <c r="N186" s="23" t="e">
        <f>INDEX(Cost!$E:$E,MATCH(Result_Risk7!$C186,Cost!$A:$A,0))</f>
        <v>#N/A</v>
      </c>
      <c r="O186" s="23" t="e">
        <f t="shared" si="8"/>
        <v>#N/A</v>
      </c>
      <c r="P186" s="24" t="str">
        <f t="shared" si="9"/>
        <v>30%</v>
      </c>
      <c r="Q186" s="23" t="e">
        <f t="shared" si="10"/>
        <v>#N/A</v>
      </c>
      <c r="R186" s="25" t="e">
        <f t="shared" si="11"/>
        <v>#N/A</v>
      </c>
      <c r="S186" s="11"/>
    </row>
    <row r="187" spans="1:19" s="4" customFormat="1" hidden="1">
      <c r="A187" s="18">
        <v>3</v>
      </c>
      <c r="B187" s="19" t="s">
        <v>388</v>
      </c>
      <c r="C187" s="19" t="s">
        <v>391</v>
      </c>
      <c r="D187" s="19" t="s">
        <v>392</v>
      </c>
      <c r="E187" s="19" t="s">
        <v>9</v>
      </c>
      <c r="F187" s="20">
        <v>6.64</v>
      </c>
      <c r="G187" s="20">
        <v>6.44</v>
      </c>
      <c r="H187" s="20">
        <v>4.13</v>
      </c>
      <c r="I187" s="21">
        <v>66219146.659999996</v>
      </c>
      <c r="J187" s="21">
        <v>34032114.390000001</v>
      </c>
      <c r="K187" s="22">
        <v>0</v>
      </c>
      <c r="L187" s="21">
        <v>31433171.34</v>
      </c>
      <c r="M187" s="21">
        <v>36317553.960000001</v>
      </c>
      <c r="N187" s="23" t="e">
        <f>INDEX(Cost!$E:$E,MATCH(Result_Risk7!$C187,Cost!$A:$A,0))</f>
        <v>#N/A</v>
      </c>
      <c r="O187" s="23" t="e">
        <f t="shared" si="8"/>
        <v>#N/A</v>
      </c>
      <c r="P187" s="24" t="str">
        <f t="shared" si="9"/>
        <v>60%</v>
      </c>
      <c r="Q187" s="23" t="e">
        <f t="shared" si="10"/>
        <v>#N/A</v>
      </c>
      <c r="R187" s="25" t="e">
        <f t="shared" si="11"/>
        <v>#N/A</v>
      </c>
      <c r="S187" s="11"/>
    </row>
    <row r="188" spans="1:19" s="4" customFormat="1" hidden="1">
      <c r="A188" s="18">
        <v>3</v>
      </c>
      <c r="B188" s="19" t="s">
        <v>388</v>
      </c>
      <c r="C188" s="19" t="s">
        <v>393</v>
      </c>
      <c r="D188" s="19" t="s">
        <v>394</v>
      </c>
      <c r="E188" s="19" t="s">
        <v>9</v>
      </c>
      <c r="F188" s="20">
        <v>6.33</v>
      </c>
      <c r="G188" s="20">
        <v>6.03</v>
      </c>
      <c r="H188" s="20">
        <v>4.97</v>
      </c>
      <c r="I188" s="21">
        <v>50331590.07</v>
      </c>
      <c r="J188" s="21">
        <v>14956892.07</v>
      </c>
      <c r="K188" s="22">
        <v>0</v>
      </c>
      <c r="L188" s="21">
        <v>13350206.65</v>
      </c>
      <c r="M188" s="21">
        <v>37457965.649999999</v>
      </c>
      <c r="N188" s="23" t="e">
        <f>INDEX(Cost!$E:$E,MATCH(Result_Risk7!$C188,Cost!$A:$A,0))</f>
        <v>#N/A</v>
      </c>
      <c r="O188" s="23" t="e">
        <f t="shared" si="8"/>
        <v>#N/A</v>
      </c>
      <c r="P188" s="24" t="str">
        <f t="shared" si="9"/>
        <v>60%</v>
      </c>
      <c r="Q188" s="23" t="e">
        <f t="shared" si="10"/>
        <v>#N/A</v>
      </c>
      <c r="R188" s="25" t="e">
        <f t="shared" si="11"/>
        <v>#N/A</v>
      </c>
      <c r="S188" s="11"/>
    </row>
    <row r="189" spans="1:19" s="4" customFormat="1" hidden="1">
      <c r="A189" s="18">
        <v>3</v>
      </c>
      <c r="B189" s="19" t="s">
        <v>388</v>
      </c>
      <c r="C189" s="19" t="s">
        <v>395</v>
      </c>
      <c r="D189" s="19" t="s">
        <v>396</v>
      </c>
      <c r="E189" s="19" t="s">
        <v>9</v>
      </c>
      <c r="F189" s="20">
        <v>2.41</v>
      </c>
      <c r="G189" s="20">
        <v>2.13</v>
      </c>
      <c r="H189" s="20">
        <v>1.8</v>
      </c>
      <c r="I189" s="21">
        <v>45575966.689999998</v>
      </c>
      <c r="J189" s="21">
        <v>19146147.079999998</v>
      </c>
      <c r="K189" s="22">
        <v>0</v>
      </c>
      <c r="L189" s="21">
        <v>17160226.77</v>
      </c>
      <c r="M189" s="21">
        <v>25792559.800000001</v>
      </c>
      <c r="N189" s="23" t="e">
        <f>INDEX(Cost!$E:$E,MATCH(Result_Risk7!$C189,Cost!$A:$A,0))</f>
        <v>#N/A</v>
      </c>
      <c r="O189" s="23" t="e">
        <f t="shared" si="8"/>
        <v>#N/A</v>
      </c>
      <c r="P189" s="24" t="str">
        <f t="shared" si="9"/>
        <v>30%</v>
      </c>
      <c r="Q189" s="23" t="e">
        <f t="shared" si="10"/>
        <v>#N/A</v>
      </c>
      <c r="R189" s="25" t="e">
        <f t="shared" si="11"/>
        <v>#N/A</v>
      </c>
      <c r="S189" s="11"/>
    </row>
    <row r="190" spans="1:19" s="4" customFormat="1" hidden="1">
      <c r="A190" s="18">
        <v>3</v>
      </c>
      <c r="B190" s="19" t="s">
        <v>388</v>
      </c>
      <c r="C190" s="19" t="s">
        <v>397</v>
      </c>
      <c r="D190" s="19" t="s">
        <v>398</v>
      </c>
      <c r="E190" s="19" t="s">
        <v>9</v>
      </c>
      <c r="F190" s="20">
        <v>6.31</v>
      </c>
      <c r="G190" s="20">
        <v>6.12</v>
      </c>
      <c r="H190" s="20">
        <v>3.9</v>
      </c>
      <c r="I190" s="21">
        <v>79463782.219999999</v>
      </c>
      <c r="J190" s="21">
        <v>49351730.890000001</v>
      </c>
      <c r="K190" s="22">
        <v>0</v>
      </c>
      <c r="L190" s="21">
        <v>50618025.579999998</v>
      </c>
      <c r="M190" s="21">
        <v>43195337.920000002</v>
      </c>
      <c r="N190" s="23" t="e">
        <f>INDEX(Cost!$E:$E,MATCH(Result_Risk7!$C190,Cost!$A:$A,0))</f>
        <v>#N/A</v>
      </c>
      <c r="O190" s="23" t="e">
        <f t="shared" si="8"/>
        <v>#N/A</v>
      </c>
      <c r="P190" s="24" t="str">
        <f t="shared" si="9"/>
        <v>60%</v>
      </c>
      <c r="Q190" s="23" t="e">
        <f t="shared" si="10"/>
        <v>#N/A</v>
      </c>
      <c r="R190" s="25" t="e">
        <f t="shared" si="11"/>
        <v>#N/A</v>
      </c>
      <c r="S190" s="11"/>
    </row>
    <row r="191" spans="1:19" s="4" customFormat="1" hidden="1">
      <c r="A191" s="18">
        <v>3</v>
      </c>
      <c r="B191" s="19" t="s">
        <v>388</v>
      </c>
      <c r="C191" s="19" t="s">
        <v>399</v>
      </c>
      <c r="D191" s="19" t="s">
        <v>400</v>
      </c>
      <c r="E191" s="19" t="s">
        <v>9</v>
      </c>
      <c r="F191" s="20">
        <v>8.64</v>
      </c>
      <c r="G191" s="20">
        <v>8.48</v>
      </c>
      <c r="H191" s="20">
        <v>5.68</v>
      </c>
      <c r="I191" s="21">
        <v>66722623.200000003</v>
      </c>
      <c r="J191" s="21">
        <v>26690927.940000001</v>
      </c>
      <c r="K191" s="22">
        <v>0</v>
      </c>
      <c r="L191" s="21">
        <v>33373734.960000001</v>
      </c>
      <c r="M191" s="21">
        <v>40824849.869999997</v>
      </c>
      <c r="N191" s="23" t="e">
        <f>INDEX(Cost!$E:$E,MATCH(Result_Risk7!$C191,Cost!$A:$A,0))</f>
        <v>#N/A</v>
      </c>
      <c r="O191" s="23" t="e">
        <f t="shared" si="8"/>
        <v>#N/A</v>
      </c>
      <c r="P191" s="24" t="str">
        <f t="shared" si="9"/>
        <v>60%</v>
      </c>
      <c r="Q191" s="23" t="e">
        <f t="shared" si="10"/>
        <v>#N/A</v>
      </c>
      <c r="R191" s="25" t="e">
        <f t="shared" si="11"/>
        <v>#N/A</v>
      </c>
      <c r="S191" s="11"/>
    </row>
    <row r="192" spans="1:19" s="4" customFormat="1" hidden="1">
      <c r="A192" s="18">
        <v>3</v>
      </c>
      <c r="B192" s="19" t="s">
        <v>388</v>
      </c>
      <c r="C192" s="19" t="s">
        <v>401</v>
      </c>
      <c r="D192" s="19" t="s">
        <v>402</v>
      </c>
      <c r="E192" s="19" t="s">
        <v>9</v>
      </c>
      <c r="F192" s="20">
        <v>6.16</v>
      </c>
      <c r="G192" s="20">
        <v>5.92</v>
      </c>
      <c r="H192" s="20">
        <v>3.84</v>
      </c>
      <c r="I192" s="21">
        <v>41463515.649999999</v>
      </c>
      <c r="J192" s="21">
        <v>26369266.550000001</v>
      </c>
      <c r="K192" s="22">
        <v>0</v>
      </c>
      <c r="L192" s="21">
        <v>22944599.239999998</v>
      </c>
      <c r="M192" s="21">
        <v>22794065.449999999</v>
      </c>
      <c r="N192" s="23" t="e">
        <f>INDEX(Cost!$E:$E,MATCH(Result_Risk7!$C192,Cost!$A:$A,0))</f>
        <v>#N/A</v>
      </c>
      <c r="O192" s="23" t="e">
        <f t="shared" si="8"/>
        <v>#N/A</v>
      </c>
      <c r="P192" s="24" t="str">
        <f t="shared" si="9"/>
        <v>60%</v>
      </c>
      <c r="Q192" s="23" t="e">
        <f t="shared" si="10"/>
        <v>#N/A</v>
      </c>
      <c r="R192" s="25" t="e">
        <f t="shared" si="11"/>
        <v>#N/A</v>
      </c>
      <c r="S192" s="11"/>
    </row>
    <row r="193" spans="1:19" s="4" customFormat="1" hidden="1">
      <c r="A193" s="18">
        <v>3</v>
      </c>
      <c r="B193" s="19" t="s">
        <v>388</v>
      </c>
      <c r="C193" s="19" t="s">
        <v>403</v>
      </c>
      <c r="D193" s="19" t="s">
        <v>404</v>
      </c>
      <c r="E193" s="19" t="s">
        <v>9</v>
      </c>
      <c r="F193" s="20">
        <v>5.52</v>
      </c>
      <c r="G193" s="20">
        <v>4.93</v>
      </c>
      <c r="H193" s="20">
        <v>3.4</v>
      </c>
      <c r="I193" s="21">
        <v>93402077.409999996</v>
      </c>
      <c r="J193" s="21">
        <v>23437489.280000001</v>
      </c>
      <c r="K193" s="22">
        <v>0</v>
      </c>
      <c r="L193" s="21">
        <v>32898178.460000001</v>
      </c>
      <c r="M193" s="21">
        <v>49604880.090000004</v>
      </c>
      <c r="N193" s="23" t="e">
        <f>INDEX(Cost!$E:$E,MATCH(Result_Risk7!$C193,Cost!$A:$A,0))</f>
        <v>#N/A</v>
      </c>
      <c r="O193" s="23" t="e">
        <f t="shared" si="8"/>
        <v>#N/A</v>
      </c>
      <c r="P193" s="24" t="str">
        <f t="shared" si="9"/>
        <v>60%</v>
      </c>
      <c r="Q193" s="23" t="e">
        <f t="shared" si="10"/>
        <v>#N/A</v>
      </c>
      <c r="R193" s="25" t="e">
        <f t="shared" si="11"/>
        <v>#N/A</v>
      </c>
      <c r="S193" s="11"/>
    </row>
    <row r="194" spans="1:19" s="4" customFormat="1" hidden="1">
      <c r="A194" s="18">
        <v>3</v>
      </c>
      <c r="B194" s="19" t="s">
        <v>388</v>
      </c>
      <c r="C194" s="19" t="s">
        <v>405</v>
      </c>
      <c r="D194" s="19" t="s">
        <v>406</v>
      </c>
      <c r="E194" s="19" t="s">
        <v>9</v>
      </c>
      <c r="F194" s="20">
        <v>8.25</v>
      </c>
      <c r="G194" s="20">
        <v>7.96</v>
      </c>
      <c r="H194" s="20">
        <v>5.1100000000000003</v>
      </c>
      <c r="I194" s="21">
        <v>45929875.200000003</v>
      </c>
      <c r="J194" s="21">
        <v>26155915.43</v>
      </c>
      <c r="K194" s="22">
        <v>0</v>
      </c>
      <c r="L194" s="21">
        <v>19714123.899999999</v>
      </c>
      <c r="M194" s="21">
        <v>26009614.32</v>
      </c>
      <c r="N194" s="23" t="e">
        <f>INDEX(Cost!$E:$E,MATCH(Result_Risk7!$C194,Cost!$A:$A,0))</f>
        <v>#N/A</v>
      </c>
      <c r="O194" s="23" t="e">
        <f t="shared" si="8"/>
        <v>#N/A</v>
      </c>
      <c r="P194" s="24" t="str">
        <f t="shared" si="9"/>
        <v>60%</v>
      </c>
      <c r="Q194" s="23" t="e">
        <f t="shared" si="10"/>
        <v>#N/A</v>
      </c>
      <c r="R194" s="25" t="e">
        <f t="shared" si="11"/>
        <v>#N/A</v>
      </c>
      <c r="S194" s="11"/>
    </row>
    <row r="195" spans="1:19" s="4" customFormat="1" hidden="1">
      <c r="A195" s="18">
        <v>3</v>
      </c>
      <c r="B195" s="19" t="s">
        <v>388</v>
      </c>
      <c r="C195" s="19" t="s">
        <v>407</v>
      </c>
      <c r="D195" s="19" t="s">
        <v>408</v>
      </c>
      <c r="E195" s="19" t="s">
        <v>9</v>
      </c>
      <c r="F195" s="20">
        <v>3.43</v>
      </c>
      <c r="G195" s="20">
        <v>3.27</v>
      </c>
      <c r="H195" s="20">
        <v>2.23</v>
      </c>
      <c r="I195" s="21">
        <v>19653929.059999999</v>
      </c>
      <c r="J195" s="21">
        <v>6088645.5899999999</v>
      </c>
      <c r="K195" s="22">
        <v>0</v>
      </c>
      <c r="L195" s="21">
        <v>7253681.4299999997</v>
      </c>
      <c r="M195" s="21">
        <v>9962911.5</v>
      </c>
      <c r="N195" s="23" t="e">
        <f>INDEX(Cost!$E:$E,MATCH(Result_Risk7!$C195,Cost!$A:$A,0))</f>
        <v>#N/A</v>
      </c>
      <c r="O195" s="23" t="e">
        <f t="shared" si="8"/>
        <v>#N/A</v>
      </c>
      <c r="P195" s="24" t="str">
        <f t="shared" si="9"/>
        <v>40%</v>
      </c>
      <c r="Q195" s="23" t="e">
        <f t="shared" si="10"/>
        <v>#N/A</v>
      </c>
      <c r="R195" s="25" t="e">
        <f t="shared" si="11"/>
        <v>#N/A</v>
      </c>
      <c r="S195" s="11"/>
    </row>
    <row r="196" spans="1:19" s="4" customFormat="1" hidden="1">
      <c r="A196" s="18">
        <v>3</v>
      </c>
      <c r="B196" s="19" t="s">
        <v>388</v>
      </c>
      <c r="C196" s="19" t="s">
        <v>409</v>
      </c>
      <c r="D196" s="19" t="s">
        <v>410</v>
      </c>
      <c r="E196" s="19" t="s">
        <v>9</v>
      </c>
      <c r="F196" s="20">
        <v>5.0599999999999996</v>
      </c>
      <c r="G196" s="20">
        <v>4.88</v>
      </c>
      <c r="H196" s="20">
        <v>3.97</v>
      </c>
      <c r="I196" s="21">
        <v>22981036.789999999</v>
      </c>
      <c r="J196" s="21">
        <v>12817489.119999999</v>
      </c>
      <c r="K196" s="22">
        <v>0</v>
      </c>
      <c r="L196" s="21">
        <v>14353644.109999999</v>
      </c>
      <c r="M196" s="21">
        <v>16780543.57</v>
      </c>
      <c r="N196" s="23" t="e">
        <f>INDEX(Cost!$E:$E,MATCH(Result_Risk7!$C196,Cost!$A:$A,0))</f>
        <v>#N/A</v>
      </c>
      <c r="O196" s="23" t="e">
        <f t="shared" ref="O196:O259" si="12">M196-N196</f>
        <v>#N/A</v>
      </c>
      <c r="P196" s="24" t="str">
        <f t="shared" ref="P196:P259" si="13">IF(H196&gt;3,"60%",IF(H196&gt;=2.51,"50%",IF(H196&gt;=2.01,"40%",IF(H196&gt;=1.51,"30%","0%"))))</f>
        <v>60%</v>
      </c>
      <c r="Q196" s="23" t="e">
        <f t="shared" ref="Q196:Q259" si="14">IF(O196&gt;0,O196*P196,0)</f>
        <v>#N/A</v>
      </c>
      <c r="R196" s="25" t="e">
        <f t="shared" ref="R196:R259" si="15">IF(Q196&gt;0,"ลงทุนได้","")</f>
        <v>#N/A</v>
      </c>
      <c r="S196" s="11"/>
    </row>
    <row r="197" spans="1:19" s="4" customFormat="1" hidden="1">
      <c r="A197" s="18">
        <v>3</v>
      </c>
      <c r="B197" s="19" t="s">
        <v>388</v>
      </c>
      <c r="C197" s="19" t="s">
        <v>411</v>
      </c>
      <c r="D197" s="19" t="s">
        <v>412</v>
      </c>
      <c r="E197" s="19" t="s">
        <v>9</v>
      </c>
      <c r="F197" s="20">
        <v>4.6900000000000004</v>
      </c>
      <c r="G197" s="20">
        <v>4.49</v>
      </c>
      <c r="H197" s="20">
        <v>3.49</v>
      </c>
      <c r="I197" s="21">
        <v>17695580.690000001</v>
      </c>
      <c r="J197" s="21">
        <v>8476455.9600000009</v>
      </c>
      <c r="K197" s="22">
        <v>0</v>
      </c>
      <c r="L197" s="21">
        <v>8997666.9800000004</v>
      </c>
      <c r="M197" s="21">
        <v>11946993.939999999</v>
      </c>
      <c r="N197" s="23" t="e">
        <f>INDEX(Cost!$E:$E,MATCH(Result_Risk7!$C197,Cost!$A:$A,0))</f>
        <v>#N/A</v>
      </c>
      <c r="O197" s="23" t="e">
        <f t="shared" si="12"/>
        <v>#N/A</v>
      </c>
      <c r="P197" s="24" t="str">
        <f t="shared" si="13"/>
        <v>60%</v>
      </c>
      <c r="Q197" s="23" t="e">
        <f t="shared" si="14"/>
        <v>#N/A</v>
      </c>
      <c r="R197" s="25" t="e">
        <f t="shared" si="15"/>
        <v>#N/A</v>
      </c>
      <c r="S197" s="11"/>
    </row>
    <row r="198" spans="1:19" s="4" customFormat="1" hidden="1">
      <c r="A198" s="18">
        <v>3</v>
      </c>
      <c r="B198" s="19" t="s">
        <v>413</v>
      </c>
      <c r="C198" s="19" t="s">
        <v>414</v>
      </c>
      <c r="D198" s="19" t="s">
        <v>415</v>
      </c>
      <c r="E198" s="19" t="s">
        <v>47</v>
      </c>
      <c r="F198" s="20">
        <v>3.86</v>
      </c>
      <c r="G198" s="20">
        <v>3.47</v>
      </c>
      <c r="H198" s="20">
        <v>2.5</v>
      </c>
      <c r="I198" s="21">
        <v>473556017.47000003</v>
      </c>
      <c r="J198" s="21">
        <v>229098154.97</v>
      </c>
      <c r="K198" s="22">
        <v>0</v>
      </c>
      <c r="L198" s="21">
        <v>188269714.94999999</v>
      </c>
      <c r="M198" s="21">
        <v>291004203.27999997</v>
      </c>
      <c r="N198" s="23" t="e">
        <f>INDEX(Cost!$E:$E,MATCH(Result_Risk7!$C198,Cost!$A:$A,0))</f>
        <v>#N/A</v>
      </c>
      <c r="O198" s="23" t="e">
        <f t="shared" si="12"/>
        <v>#N/A</v>
      </c>
      <c r="P198" s="24" t="str">
        <f t="shared" si="13"/>
        <v>40%</v>
      </c>
      <c r="Q198" s="23" t="e">
        <f t="shared" si="14"/>
        <v>#N/A</v>
      </c>
      <c r="R198" s="25" t="e">
        <f t="shared" si="15"/>
        <v>#N/A</v>
      </c>
      <c r="S198" s="11"/>
    </row>
    <row r="199" spans="1:19" s="4" customFormat="1" hidden="1">
      <c r="A199" s="18">
        <v>3</v>
      </c>
      <c r="B199" s="19" t="s">
        <v>413</v>
      </c>
      <c r="C199" s="19" t="s">
        <v>416</v>
      </c>
      <c r="D199" s="19" t="s">
        <v>417</v>
      </c>
      <c r="E199" s="19" t="s">
        <v>9</v>
      </c>
      <c r="F199" s="20">
        <v>9.31</v>
      </c>
      <c r="G199" s="20">
        <v>8.99</v>
      </c>
      <c r="H199" s="20">
        <v>8.44</v>
      </c>
      <c r="I199" s="21">
        <v>108026244.86</v>
      </c>
      <c r="J199" s="21">
        <v>16874886.949999999</v>
      </c>
      <c r="K199" s="22">
        <v>0</v>
      </c>
      <c r="L199" s="21">
        <v>25808134.02</v>
      </c>
      <c r="M199" s="21">
        <v>96765107.420000002</v>
      </c>
      <c r="N199" s="23" t="e">
        <f>INDEX(Cost!$E:$E,MATCH(Result_Risk7!$C199,Cost!$A:$A,0))</f>
        <v>#N/A</v>
      </c>
      <c r="O199" s="23" t="e">
        <f t="shared" si="12"/>
        <v>#N/A</v>
      </c>
      <c r="P199" s="24" t="str">
        <f t="shared" si="13"/>
        <v>60%</v>
      </c>
      <c r="Q199" s="23" t="e">
        <f t="shared" si="14"/>
        <v>#N/A</v>
      </c>
      <c r="R199" s="25" t="e">
        <f t="shared" si="15"/>
        <v>#N/A</v>
      </c>
      <c r="S199" s="11"/>
    </row>
    <row r="200" spans="1:19" s="4" customFormat="1" hidden="1">
      <c r="A200" s="18">
        <v>3</v>
      </c>
      <c r="B200" s="19" t="s">
        <v>413</v>
      </c>
      <c r="C200" s="19" t="s">
        <v>418</v>
      </c>
      <c r="D200" s="19" t="s">
        <v>419</v>
      </c>
      <c r="E200" s="19" t="s">
        <v>9</v>
      </c>
      <c r="F200" s="20">
        <v>5.21</v>
      </c>
      <c r="G200" s="20">
        <v>4.88</v>
      </c>
      <c r="H200" s="20">
        <v>3.06</v>
      </c>
      <c r="I200" s="21">
        <v>28501205.649999999</v>
      </c>
      <c r="J200" s="21">
        <v>7000354.4900000002</v>
      </c>
      <c r="K200" s="22">
        <v>0</v>
      </c>
      <c r="L200" s="21">
        <v>9192546.5099999998</v>
      </c>
      <c r="M200" s="21">
        <v>13940479.689999999</v>
      </c>
      <c r="N200" s="23" t="e">
        <f>INDEX(Cost!$E:$E,MATCH(Result_Risk7!$C200,Cost!$A:$A,0))</f>
        <v>#N/A</v>
      </c>
      <c r="O200" s="23" t="e">
        <f t="shared" si="12"/>
        <v>#N/A</v>
      </c>
      <c r="P200" s="24" t="str">
        <f t="shared" si="13"/>
        <v>60%</v>
      </c>
      <c r="Q200" s="23" t="e">
        <f t="shared" si="14"/>
        <v>#N/A</v>
      </c>
      <c r="R200" s="25" t="e">
        <f t="shared" si="15"/>
        <v>#N/A</v>
      </c>
      <c r="S200" s="11"/>
    </row>
    <row r="201" spans="1:19" s="4" customFormat="1" hidden="1">
      <c r="A201" s="18">
        <v>3</v>
      </c>
      <c r="B201" s="19" t="s">
        <v>413</v>
      </c>
      <c r="C201" s="19" t="s">
        <v>420</v>
      </c>
      <c r="D201" s="19" t="s">
        <v>421</v>
      </c>
      <c r="E201" s="19" t="s">
        <v>9</v>
      </c>
      <c r="F201" s="20">
        <v>4.51</v>
      </c>
      <c r="G201" s="20">
        <v>4.18</v>
      </c>
      <c r="H201" s="20">
        <v>2.4300000000000002</v>
      </c>
      <c r="I201" s="21">
        <v>81501484.109999999</v>
      </c>
      <c r="J201" s="21">
        <v>2695853.09</v>
      </c>
      <c r="K201" s="22">
        <v>0</v>
      </c>
      <c r="L201" s="21">
        <v>7484957.3399999999</v>
      </c>
      <c r="M201" s="21">
        <v>33128578.620000001</v>
      </c>
      <c r="N201" s="23" t="e">
        <f>INDEX(Cost!$E:$E,MATCH(Result_Risk7!$C201,Cost!$A:$A,0))</f>
        <v>#N/A</v>
      </c>
      <c r="O201" s="23" t="e">
        <f t="shared" si="12"/>
        <v>#N/A</v>
      </c>
      <c r="P201" s="24" t="str">
        <f t="shared" si="13"/>
        <v>40%</v>
      </c>
      <c r="Q201" s="23" t="e">
        <f t="shared" si="14"/>
        <v>#N/A</v>
      </c>
      <c r="R201" s="25" t="e">
        <f t="shared" si="15"/>
        <v>#N/A</v>
      </c>
      <c r="S201" s="11"/>
    </row>
    <row r="202" spans="1:19" s="4" customFormat="1" hidden="1">
      <c r="A202" s="18">
        <v>3</v>
      </c>
      <c r="B202" s="19" t="s">
        <v>413</v>
      </c>
      <c r="C202" s="19" t="s">
        <v>422</v>
      </c>
      <c r="D202" s="19" t="s">
        <v>423</v>
      </c>
      <c r="E202" s="19" t="s">
        <v>9</v>
      </c>
      <c r="F202" s="20">
        <v>3.39</v>
      </c>
      <c r="G202" s="20">
        <v>3.24</v>
      </c>
      <c r="H202" s="20">
        <v>1.98</v>
      </c>
      <c r="I202" s="21">
        <v>8813401.8900000006</v>
      </c>
      <c r="J202" s="21">
        <v>-2350240.6</v>
      </c>
      <c r="K202" s="22">
        <v>1</v>
      </c>
      <c r="L202" s="21">
        <v>345160.01</v>
      </c>
      <c r="M202" s="21">
        <v>3619818.05</v>
      </c>
      <c r="N202" s="23" t="e">
        <f>INDEX(Cost!$E:$E,MATCH(Result_Risk7!$C202,Cost!$A:$A,0))</f>
        <v>#N/A</v>
      </c>
      <c r="O202" s="23" t="e">
        <f t="shared" si="12"/>
        <v>#N/A</v>
      </c>
      <c r="P202" s="24" t="str">
        <f t="shared" si="13"/>
        <v>30%</v>
      </c>
      <c r="Q202" s="23" t="e">
        <f t="shared" si="14"/>
        <v>#N/A</v>
      </c>
      <c r="R202" s="25" t="e">
        <f t="shared" si="15"/>
        <v>#N/A</v>
      </c>
      <c r="S202" s="11"/>
    </row>
    <row r="203" spans="1:19" s="4" customFormat="1" hidden="1">
      <c r="A203" s="18">
        <v>3</v>
      </c>
      <c r="B203" s="19" t="s">
        <v>413</v>
      </c>
      <c r="C203" s="19" t="s">
        <v>424</v>
      </c>
      <c r="D203" s="19" t="s">
        <v>425</v>
      </c>
      <c r="E203" s="19" t="s">
        <v>9</v>
      </c>
      <c r="F203" s="20">
        <v>11.71</v>
      </c>
      <c r="G203" s="20">
        <v>11.15</v>
      </c>
      <c r="H203" s="20">
        <v>7.57</v>
      </c>
      <c r="I203" s="21">
        <v>111491516.34999999</v>
      </c>
      <c r="J203" s="21">
        <v>28264037.420000002</v>
      </c>
      <c r="K203" s="22">
        <v>0</v>
      </c>
      <c r="L203" s="21">
        <v>32262769.359999999</v>
      </c>
      <c r="M203" s="21">
        <v>68325021.819999993</v>
      </c>
      <c r="N203" s="23" t="e">
        <f>INDEX(Cost!$E:$E,MATCH(Result_Risk7!$C203,Cost!$A:$A,0))</f>
        <v>#N/A</v>
      </c>
      <c r="O203" s="23" t="e">
        <f t="shared" si="12"/>
        <v>#N/A</v>
      </c>
      <c r="P203" s="24" t="str">
        <f t="shared" si="13"/>
        <v>60%</v>
      </c>
      <c r="Q203" s="23" t="e">
        <f t="shared" si="14"/>
        <v>#N/A</v>
      </c>
      <c r="R203" s="25" t="e">
        <f t="shared" si="15"/>
        <v>#N/A</v>
      </c>
      <c r="S203" s="11"/>
    </row>
    <row r="204" spans="1:19" s="4" customFormat="1" hidden="1">
      <c r="A204" s="18">
        <v>3</v>
      </c>
      <c r="B204" s="19" t="s">
        <v>413</v>
      </c>
      <c r="C204" s="19" t="s">
        <v>426</v>
      </c>
      <c r="D204" s="19" t="s">
        <v>427</v>
      </c>
      <c r="E204" s="19" t="s">
        <v>9</v>
      </c>
      <c r="F204" s="20">
        <v>5.17</v>
      </c>
      <c r="G204" s="20">
        <v>4.88</v>
      </c>
      <c r="H204" s="20">
        <v>2.2200000000000002</v>
      </c>
      <c r="I204" s="21">
        <v>51421171.240000002</v>
      </c>
      <c r="J204" s="21">
        <v>18098275.719999999</v>
      </c>
      <c r="K204" s="22">
        <v>0</v>
      </c>
      <c r="L204" s="21">
        <v>23455287.379999999</v>
      </c>
      <c r="M204" s="21">
        <v>15030170.460000001</v>
      </c>
      <c r="N204" s="23" t="e">
        <f>INDEX(Cost!$E:$E,MATCH(Result_Risk7!$C204,Cost!$A:$A,0))</f>
        <v>#N/A</v>
      </c>
      <c r="O204" s="23" t="e">
        <f t="shared" si="12"/>
        <v>#N/A</v>
      </c>
      <c r="P204" s="24" t="str">
        <f t="shared" si="13"/>
        <v>40%</v>
      </c>
      <c r="Q204" s="23" t="e">
        <f t="shared" si="14"/>
        <v>#N/A</v>
      </c>
      <c r="R204" s="25" t="e">
        <f t="shared" si="15"/>
        <v>#N/A</v>
      </c>
      <c r="S204" s="11"/>
    </row>
    <row r="205" spans="1:19" s="4" customFormat="1" hidden="1">
      <c r="A205" s="18">
        <v>3</v>
      </c>
      <c r="B205" s="19" t="s">
        <v>413</v>
      </c>
      <c r="C205" s="19" t="s">
        <v>428</v>
      </c>
      <c r="D205" s="19" t="s">
        <v>429</v>
      </c>
      <c r="E205" s="19" t="s">
        <v>9</v>
      </c>
      <c r="F205" s="20">
        <v>4.2</v>
      </c>
      <c r="G205" s="20">
        <v>3.99</v>
      </c>
      <c r="H205" s="20">
        <v>2.57</v>
      </c>
      <c r="I205" s="21">
        <v>26306684.989999998</v>
      </c>
      <c r="J205" s="21">
        <v>6973916.9500000002</v>
      </c>
      <c r="K205" s="22">
        <v>0</v>
      </c>
      <c r="L205" s="21">
        <v>10092880.82</v>
      </c>
      <c r="M205" s="21">
        <v>12904020.92</v>
      </c>
      <c r="N205" s="23" t="e">
        <f>INDEX(Cost!$E:$E,MATCH(Result_Risk7!$C205,Cost!$A:$A,0))</f>
        <v>#N/A</v>
      </c>
      <c r="O205" s="23" t="e">
        <f t="shared" si="12"/>
        <v>#N/A</v>
      </c>
      <c r="P205" s="24" t="str">
        <f t="shared" si="13"/>
        <v>50%</v>
      </c>
      <c r="Q205" s="23" t="e">
        <f t="shared" si="14"/>
        <v>#N/A</v>
      </c>
      <c r="R205" s="25" t="e">
        <f t="shared" si="15"/>
        <v>#N/A</v>
      </c>
      <c r="S205" s="11"/>
    </row>
    <row r="206" spans="1:19" s="4" customFormat="1" hidden="1">
      <c r="A206" s="18">
        <v>4</v>
      </c>
      <c r="B206" s="19" t="s">
        <v>430</v>
      </c>
      <c r="C206" s="19" t="s">
        <v>431</v>
      </c>
      <c r="D206" s="19" t="s">
        <v>432</v>
      </c>
      <c r="E206" s="19" t="s">
        <v>47</v>
      </c>
      <c r="F206" s="20">
        <v>3.47</v>
      </c>
      <c r="G206" s="20">
        <v>3.15</v>
      </c>
      <c r="H206" s="20">
        <v>1.31</v>
      </c>
      <c r="I206" s="21">
        <v>355895816.43000001</v>
      </c>
      <c r="J206" s="21">
        <v>138180856.47</v>
      </c>
      <c r="K206" s="22">
        <v>0</v>
      </c>
      <c r="L206" s="21">
        <v>169991317.28</v>
      </c>
      <c r="M206" s="21">
        <v>39519400.189999998</v>
      </c>
      <c r="N206" s="23" t="e">
        <f>INDEX(Cost!$E:$E,MATCH(Result_Risk7!$C206,Cost!$A:$A,0))</f>
        <v>#N/A</v>
      </c>
      <c r="O206" s="23" t="e">
        <f t="shared" si="12"/>
        <v>#N/A</v>
      </c>
      <c r="P206" s="24" t="str">
        <f t="shared" si="13"/>
        <v>0%</v>
      </c>
      <c r="Q206" s="23" t="e">
        <f t="shared" si="14"/>
        <v>#N/A</v>
      </c>
      <c r="R206" s="25" t="e">
        <f t="shared" si="15"/>
        <v>#N/A</v>
      </c>
      <c r="S206" s="11"/>
    </row>
    <row r="207" spans="1:19" s="4" customFormat="1" hidden="1">
      <c r="A207" s="18">
        <v>4</v>
      </c>
      <c r="B207" s="19" t="s">
        <v>430</v>
      </c>
      <c r="C207" s="19" t="s">
        <v>433</v>
      </c>
      <c r="D207" s="19" t="s">
        <v>434</v>
      </c>
      <c r="E207" s="19" t="s">
        <v>9</v>
      </c>
      <c r="F207" s="20">
        <v>3.43</v>
      </c>
      <c r="G207" s="20">
        <v>3.17</v>
      </c>
      <c r="H207" s="20">
        <v>2.2400000000000002</v>
      </c>
      <c r="I207" s="21">
        <v>24087286.649999999</v>
      </c>
      <c r="J207" s="21">
        <v>-555037.13</v>
      </c>
      <c r="K207" s="22">
        <v>1</v>
      </c>
      <c r="L207" s="21">
        <v>3454826.61</v>
      </c>
      <c r="M207" s="21">
        <v>12355440.74</v>
      </c>
      <c r="N207" s="23" t="e">
        <f>INDEX(Cost!$E:$E,MATCH(Result_Risk7!$C207,Cost!$A:$A,0))</f>
        <v>#N/A</v>
      </c>
      <c r="O207" s="23" t="e">
        <f t="shared" si="12"/>
        <v>#N/A</v>
      </c>
      <c r="P207" s="24" t="str">
        <f t="shared" si="13"/>
        <v>40%</v>
      </c>
      <c r="Q207" s="23" t="e">
        <f t="shared" si="14"/>
        <v>#N/A</v>
      </c>
      <c r="R207" s="25" t="e">
        <f t="shared" si="15"/>
        <v>#N/A</v>
      </c>
      <c r="S207" s="11"/>
    </row>
    <row r="208" spans="1:19" s="4" customFormat="1" hidden="1">
      <c r="A208" s="18">
        <v>4</v>
      </c>
      <c r="B208" s="19" t="s">
        <v>430</v>
      </c>
      <c r="C208" s="19" t="s">
        <v>435</v>
      </c>
      <c r="D208" s="19" t="s">
        <v>436</v>
      </c>
      <c r="E208" s="19" t="s">
        <v>9</v>
      </c>
      <c r="F208" s="20">
        <v>6.03</v>
      </c>
      <c r="G208" s="20">
        <v>5.67</v>
      </c>
      <c r="H208" s="20">
        <v>3.7</v>
      </c>
      <c r="I208" s="21">
        <v>107003566.29000001</v>
      </c>
      <c r="J208" s="21">
        <v>33618268.100000001</v>
      </c>
      <c r="K208" s="22">
        <v>0</v>
      </c>
      <c r="L208" s="21">
        <v>35167744.420000002</v>
      </c>
      <c r="M208" s="21">
        <v>57360325.439999998</v>
      </c>
      <c r="N208" s="23" t="e">
        <f>INDEX(Cost!$E:$E,MATCH(Result_Risk7!$C208,Cost!$A:$A,0))</f>
        <v>#N/A</v>
      </c>
      <c r="O208" s="23" t="e">
        <f t="shared" si="12"/>
        <v>#N/A</v>
      </c>
      <c r="P208" s="24" t="str">
        <f t="shared" si="13"/>
        <v>60%</v>
      </c>
      <c r="Q208" s="23" t="e">
        <f t="shared" si="14"/>
        <v>#N/A</v>
      </c>
      <c r="R208" s="25" t="e">
        <f t="shared" si="15"/>
        <v>#N/A</v>
      </c>
      <c r="S208" s="11"/>
    </row>
    <row r="209" spans="1:19" s="4" customFormat="1" hidden="1">
      <c r="A209" s="18">
        <v>4</v>
      </c>
      <c r="B209" s="19" t="s">
        <v>430</v>
      </c>
      <c r="C209" s="19" t="s">
        <v>437</v>
      </c>
      <c r="D209" s="19" t="s">
        <v>438</v>
      </c>
      <c r="E209" s="19" t="s">
        <v>9</v>
      </c>
      <c r="F209" s="20">
        <v>4.3899999999999997</v>
      </c>
      <c r="G209" s="20">
        <v>4.21</v>
      </c>
      <c r="H209" s="20">
        <v>3.09</v>
      </c>
      <c r="I209" s="21">
        <v>55594690.640000001</v>
      </c>
      <c r="J209" s="21">
        <v>21455633.789999999</v>
      </c>
      <c r="K209" s="22">
        <v>0</v>
      </c>
      <c r="L209" s="21">
        <v>30662736.390000001</v>
      </c>
      <c r="M209" s="21">
        <v>34277172.259999998</v>
      </c>
      <c r="N209" s="23" t="e">
        <f>INDEX(Cost!$E:$E,MATCH(Result_Risk7!$C209,Cost!$A:$A,0))</f>
        <v>#N/A</v>
      </c>
      <c r="O209" s="23" t="e">
        <f t="shared" si="12"/>
        <v>#N/A</v>
      </c>
      <c r="P209" s="24" t="str">
        <f t="shared" si="13"/>
        <v>60%</v>
      </c>
      <c r="Q209" s="23" t="e">
        <f t="shared" si="14"/>
        <v>#N/A</v>
      </c>
      <c r="R209" s="25" t="e">
        <f t="shared" si="15"/>
        <v>#N/A</v>
      </c>
      <c r="S209" s="11"/>
    </row>
    <row r="210" spans="1:19" s="4" customFormat="1" hidden="1">
      <c r="A210" s="18">
        <v>4</v>
      </c>
      <c r="B210" s="19" t="s">
        <v>439</v>
      </c>
      <c r="C210" s="19" t="s">
        <v>440</v>
      </c>
      <c r="D210" s="19" t="s">
        <v>441</v>
      </c>
      <c r="E210" s="19" t="s">
        <v>6</v>
      </c>
      <c r="F210" s="20">
        <v>3.5</v>
      </c>
      <c r="G210" s="20">
        <v>3.19</v>
      </c>
      <c r="H210" s="20">
        <v>1.69</v>
      </c>
      <c r="I210" s="21">
        <v>1054089934.41</v>
      </c>
      <c r="J210" s="21">
        <v>469633946.18000001</v>
      </c>
      <c r="K210" s="22">
        <v>0</v>
      </c>
      <c r="L210" s="21">
        <v>596246251.74000001</v>
      </c>
      <c r="M210" s="21">
        <v>288311943.13999999</v>
      </c>
      <c r="N210" s="23" t="e">
        <f>INDEX(Cost!$E:$E,MATCH(Result_Risk7!$C210,Cost!$A:$A,0))</f>
        <v>#N/A</v>
      </c>
      <c r="O210" s="23" t="e">
        <f t="shared" si="12"/>
        <v>#N/A</v>
      </c>
      <c r="P210" s="24" t="str">
        <f t="shared" si="13"/>
        <v>30%</v>
      </c>
      <c r="Q210" s="23" t="e">
        <f t="shared" si="14"/>
        <v>#N/A</v>
      </c>
      <c r="R210" s="25" t="e">
        <f t="shared" si="15"/>
        <v>#N/A</v>
      </c>
      <c r="S210" s="11"/>
    </row>
    <row r="211" spans="1:19" s="4" customFormat="1" hidden="1">
      <c r="A211" s="18">
        <v>4</v>
      </c>
      <c r="B211" s="19" t="s">
        <v>439</v>
      </c>
      <c r="C211" s="19" t="s">
        <v>442</v>
      </c>
      <c r="D211" s="19" t="s">
        <v>443</v>
      </c>
      <c r="E211" s="19" t="s">
        <v>9</v>
      </c>
      <c r="F211" s="20">
        <v>2.25</v>
      </c>
      <c r="G211" s="20">
        <v>2.2000000000000002</v>
      </c>
      <c r="H211" s="20">
        <v>1.68</v>
      </c>
      <c r="I211" s="21">
        <v>219100939.30000001</v>
      </c>
      <c r="J211" s="21">
        <v>103497906.16</v>
      </c>
      <c r="K211" s="22">
        <v>0</v>
      </c>
      <c r="L211" s="21">
        <v>128227966.56</v>
      </c>
      <c r="M211" s="21">
        <v>120293636.78</v>
      </c>
      <c r="N211" s="23" t="e">
        <f>INDEX(Cost!$E:$E,MATCH(Result_Risk7!$C211,Cost!$A:$A,0))</f>
        <v>#N/A</v>
      </c>
      <c r="O211" s="23" t="e">
        <f t="shared" si="12"/>
        <v>#N/A</v>
      </c>
      <c r="P211" s="24" t="str">
        <f t="shared" si="13"/>
        <v>30%</v>
      </c>
      <c r="Q211" s="23" t="e">
        <f t="shared" si="14"/>
        <v>#N/A</v>
      </c>
      <c r="R211" s="25" t="e">
        <f t="shared" si="15"/>
        <v>#N/A</v>
      </c>
      <c r="S211" s="11"/>
    </row>
    <row r="212" spans="1:19" s="4" customFormat="1" hidden="1">
      <c r="A212" s="18">
        <v>4</v>
      </c>
      <c r="B212" s="19" t="s">
        <v>439</v>
      </c>
      <c r="C212" s="19" t="s">
        <v>444</v>
      </c>
      <c r="D212" s="19" t="s">
        <v>445</v>
      </c>
      <c r="E212" s="19" t="s">
        <v>9</v>
      </c>
      <c r="F212" s="20">
        <v>1.48</v>
      </c>
      <c r="G212" s="20">
        <v>1.33</v>
      </c>
      <c r="H212" s="20">
        <v>0.86</v>
      </c>
      <c r="I212" s="21">
        <v>37442607.710000001</v>
      </c>
      <c r="J212" s="21">
        <v>-19234294.530000001</v>
      </c>
      <c r="K212" s="22">
        <v>2</v>
      </c>
      <c r="L212" s="21">
        <v>-6739571.3399999999</v>
      </c>
      <c r="M212" s="21">
        <v>-10902239.34</v>
      </c>
      <c r="N212" s="23" t="e">
        <f>INDEX(Cost!$E:$E,MATCH(Result_Risk7!$C212,Cost!$A:$A,0))</f>
        <v>#N/A</v>
      </c>
      <c r="O212" s="23" t="e">
        <f t="shared" si="12"/>
        <v>#N/A</v>
      </c>
      <c r="P212" s="24" t="str">
        <f t="shared" si="13"/>
        <v>0%</v>
      </c>
      <c r="Q212" s="23" t="e">
        <f t="shared" si="14"/>
        <v>#N/A</v>
      </c>
      <c r="R212" s="25" t="e">
        <f t="shared" si="15"/>
        <v>#N/A</v>
      </c>
      <c r="S212" s="11"/>
    </row>
    <row r="213" spans="1:19" s="4" customFormat="1" hidden="1">
      <c r="A213" s="18">
        <v>4</v>
      </c>
      <c r="B213" s="19" t="s">
        <v>439</v>
      </c>
      <c r="C213" s="19" t="s">
        <v>446</v>
      </c>
      <c r="D213" s="19" t="s">
        <v>447</v>
      </c>
      <c r="E213" s="19" t="s">
        <v>9</v>
      </c>
      <c r="F213" s="20">
        <v>5.33</v>
      </c>
      <c r="G213" s="20">
        <v>5.21</v>
      </c>
      <c r="H213" s="20">
        <v>3.06</v>
      </c>
      <c r="I213" s="21">
        <v>347779214.77999997</v>
      </c>
      <c r="J213" s="21">
        <v>164016041.81</v>
      </c>
      <c r="K213" s="22">
        <v>0</v>
      </c>
      <c r="L213" s="21">
        <v>197755543.72</v>
      </c>
      <c r="M213" s="21">
        <v>165554645.59</v>
      </c>
      <c r="N213" s="23" t="e">
        <f>INDEX(Cost!$E:$E,MATCH(Result_Risk7!$C213,Cost!$A:$A,0))</f>
        <v>#N/A</v>
      </c>
      <c r="O213" s="23" t="e">
        <f t="shared" si="12"/>
        <v>#N/A</v>
      </c>
      <c r="P213" s="24" t="str">
        <f t="shared" si="13"/>
        <v>60%</v>
      </c>
      <c r="Q213" s="23" t="e">
        <f t="shared" si="14"/>
        <v>#N/A</v>
      </c>
      <c r="R213" s="25" t="e">
        <f t="shared" si="15"/>
        <v>#N/A</v>
      </c>
      <c r="S213" s="11"/>
    </row>
    <row r="214" spans="1:19" s="4" customFormat="1" hidden="1">
      <c r="A214" s="18">
        <v>4</v>
      </c>
      <c r="B214" s="19" t="s">
        <v>439</v>
      </c>
      <c r="C214" s="19" t="s">
        <v>448</v>
      </c>
      <c r="D214" s="19" t="s">
        <v>449</v>
      </c>
      <c r="E214" s="19" t="s">
        <v>9</v>
      </c>
      <c r="F214" s="20">
        <v>3.82</v>
      </c>
      <c r="G214" s="20">
        <v>3.6</v>
      </c>
      <c r="H214" s="20">
        <v>2.11</v>
      </c>
      <c r="I214" s="21">
        <v>106510078.81999999</v>
      </c>
      <c r="J214" s="21">
        <v>43744934.979999997</v>
      </c>
      <c r="K214" s="22">
        <v>0</v>
      </c>
      <c r="L214" s="21">
        <v>53513524.390000001</v>
      </c>
      <c r="M214" s="21">
        <v>42142986.140000001</v>
      </c>
      <c r="N214" s="23" t="e">
        <f>INDEX(Cost!$E:$E,MATCH(Result_Risk7!$C214,Cost!$A:$A,0))</f>
        <v>#N/A</v>
      </c>
      <c r="O214" s="23" t="e">
        <f t="shared" si="12"/>
        <v>#N/A</v>
      </c>
      <c r="P214" s="24" t="str">
        <f t="shared" si="13"/>
        <v>40%</v>
      </c>
      <c r="Q214" s="23" t="e">
        <f t="shared" si="14"/>
        <v>#N/A</v>
      </c>
      <c r="R214" s="25" t="e">
        <f t="shared" si="15"/>
        <v>#N/A</v>
      </c>
      <c r="S214" s="11"/>
    </row>
    <row r="215" spans="1:19" s="4" customFormat="1" hidden="1">
      <c r="A215" s="18">
        <v>4</v>
      </c>
      <c r="B215" s="19" t="s">
        <v>439</v>
      </c>
      <c r="C215" s="19" t="s">
        <v>450</v>
      </c>
      <c r="D215" s="19" t="s">
        <v>451</v>
      </c>
      <c r="E215" s="19" t="s">
        <v>9</v>
      </c>
      <c r="F215" s="20">
        <v>7.65</v>
      </c>
      <c r="G215" s="20">
        <v>7.26</v>
      </c>
      <c r="H215" s="20">
        <v>6.35</v>
      </c>
      <c r="I215" s="21">
        <v>265932922.21000001</v>
      </c>
      <c r="J215" s="21">
        <v>141116930.65000001</v>
      </c>
      <c r="K215" s="22">
        <v>0</v>
      </c>
      <c r="L215" s="21">
        <v>165865640.34</v>
      </c>
      <c r="M215" s="21">
        <v>184356255.56999999</v>
      </c>
      <c r="N215" s="23" t="e">
        <f>INDEX(Cost!$E:$E,MATCH(Result_Risk7!$C215,Cost!$A:$A,0))</f>
        <v>#N/A</v>
      </c>
      <c r="O215" s="23" t="e">
        <f t="shared" si="12"/>
        <v>#N/A</v>
      </c>
      <c r="P215" s="24" t="str">
        <f t="shared" si="13"/>
        <v>60%</v>
      </c>
      <c r="Q215" s="23" t="e">
        <f t="shared" si="14"/>
        <v>#N/A</v>
      </c>
      <c r="R215" s="25" t="e">
        <f t="shared" si="15"/>
        <v>#N/A</v>
      </c>
      <c r="S215" s="11"/>
    </row>
    <row r="216" spans="1:19" s="4" customFormat="1" hidden="1">
      <c r="A216" s="18">
        <v>4</v>
      </c>
      <c r="B216" s="19" t="s">
        <v>439</v>
      </c>
      <c r="C216" s="19" t="s">
        <v>452</v>
      </c>
      <c r="D216" s="19" t="s">
        <v>453</v>
      </c>
      <c r="E216" s="19" t="s">
        <v>9</v>
      </c>
      <c r="F216" s="20">
        <v>7.75</v>
      </c>
      <c r="G216" s="20">
        <v>7.56</v>
      </c>
      <c r="H216" s="20">
        <v>4.7300000000000004</v>
      </c>
      <c r="I216" s="21">
        <v>102532406.54000001</v>
      </c>
      <c r="J216" s="21">
        <v>19748446.829999998</v>
      </c>
      <c r="K216" s="22">
        <v>0</v>
      </c>
      <c r="L216" s="21">
        <v>29005537.120000001</v>
      </c>
      <c r="M216" s="21">
        <v>56632194.049999997</v>
      </c>
      <c r="N216" s="23" t="e">
        <f>INDEX(Cost!$E:$E,MATCH(Result_Risk7!$C216,Cost!$A:$A,0))</f>
        <v>#N/A</v>
      </c>
      <c r="O216" s="23" t="e">
        <f t="shared" si="12"/>
        <v>#N/A</v>
      </c>
      <c r="P216" s="24" t="str">
        <f t="shared" si="13"/>
        <v>60%</v>
      </c>
      <c r="Q216" s="23" t="e">
        <f t="shared" si="14"/>
        <v>#N/A</v>
      </c>
      <c r="R216" s="25" t="e">
        <f t="shared" si="15"/>
        <v>#N/A</v>
      </c>
      <c r="S216" s="11"/>
    </row>
    <row r="217" spans="1:19" s="4" customFormat="1" hidden="1">
      <c r="A217" s="18">
        <v>4</v>
      </c>
      <c r="B217" s="19" t="s">
        <v>439</v>
      </c>
      <c r="C217" s="19" t="s">
        <v>581</v>
      </c>
      <c r="D217" s="19" t="s">
        <v>582</v>
      </c>
      <c r="E217" s="19" t="s">
        <v>9</v>
      </c>
      <c r="F217" s="20">
        <v>2.27</v>
      </c>
      <c r="G217" s="20">
        <v>1.85</v>
      </c>
      <c r="H217" s="20">
        <v>0.91</v>
      </c>
      <c r="I217" s="21">
        <v>26398210.690000001</v>
      </c>
      <c r="J217" s="21">
        <v>6453073.5499999998</v>
      </c>
      <c r="K217" s="22">
        <v>0</v>
      </c>
      <c r="L217" s="21">
        <v>24143444.280000001</v>
      </c>
      <c r="M217" s="21">
        <v>-1916937.81</v>
      </c>
      <c r="N217" s="23" t="e">
        <f>INDEX(Cost!$E:$E,MATCH(Result_Risk7!$C217,Cost!$A:$A,0))</f>
        <v>#N/A</v>
      </c>
      <c r="O217" s="23" t="e">
        <f t="shared" si="12"/>
        <v>#N/A</v>
      </c>
      <c r="P217" s="24" t="str">
        <f t="shared" si="13"/>
        <v>0%</v>
      </c>
      <c r="Q217" s="23" t="e">
        <f t="shared" si="14"/>
        <v>#N/A</v>
      </c>
      <c r="R217" s="25" t="e">
        <f t="shared" si="15"/>
        <v>#N/A</v>
      </c>
      <c r="S217" s="11"/>
    </row>
    <row r="218" spans="1:19" s="4" customFormat="1" hidden="1">
      <c r="A218" s="18">
        <v>4</v>
      </c>
      <c r="B218" s="19" t="s">
        <v>454</v>
      </c>
      <c r="C218" s="19" t="s">
        <v>455</v>
      </c>
      <c r="D218" s="19" t="s">
        <v>456</v>
      </c>
      <c r="E218" s="19" t="s">
        <v>47</v>
      </c>
      <c r="F218" s="20">
        <v>4.71</v>
      </c>
      <c r="G218" s="20">
        <v>4.54</v>
      </c>
      <c r="H218" s="20">
        <v>2</v>
      </c>
      <c r="I218" s="21">
        <v>1243310965.27</v>
      </c>
      <c r="J218" s="21">
        <v>349211508.51999998</v>
      </c>
      <c r="K218" s="22">
        <v>0</v>
      </c>
      <c r="L218" s="21">
        <v>398398889</v>
      </c>
      <c r="M218" s="21">
        <v>336610960.24000001</v>
      </c>
      <c r="N218" s="23" t="e">
        <f>INDEX(Cost!$E:$E,MATCH(Result_Risk7!$C218,Cost!$A:$A,0))</f>
        <v>#N/A</v>
      </c>
      <c r="O218" s="23" t="e">
        <f t="shared" si="12"/>
        <v>#N/A</v>
      </c>
      <c r="P218" s="24" t="str">
        <f t="shared" si="13"/>
        <v>30%</v>
      </c>
      <c r="Q218" s="23" t="e">
        <f t="shared" si="14"/>
        <v>#N/A</v>
      </c>
      <c r="R218" s="25" t="e">
        <f t="shared" si="15"/>
        <v>#N/A</v>
      </c>
      <c r="S218" s="11"/>
    </row>
    <row r="219" spans="1:19" s="4" customFormat="1" hidden="1">
      <c r="A219" s="18">
        <v>4</v>
      </c>
      <c r="B219" s="19" t="s">
        <v>454</v>
      </c>
      <c r="C219" s="19" t="s">
        <v>457</v>
      </c>
      <c r="D219" s="19" t="s">
        <v>458</v>
      </c>
      <c r="E219" s="19" t="s">
        <v>9</v>
      </c>
      <c r="F219" s="20">
        <v>1.64</v>
      </c>
      <c r="G219" s="20">
        <v>1.55</v>
      </c>
      <c r="H219" s="20">
        <v>1.17</v>
      </c>
      <c r="I219" s="21">
        <v>40676037.509999998</v>
      </c>
      <c r="J219" s="21">
        <v>74902807.030000001</v>
      </c>
      <c r="K219" s="22">
        <v>0</v>
      </c>
      <c r="L219" s="21">
        <v>32968965.260000002</v>
      </c>
      <c r="M219" s="21">
        <v>10722199.949999999</v>
      </c>
      <c r="N219" s="23" t="e">
        <f>INDEX(Cost!$E:$E,MATCH(Result_Risk7!$C219,Cost!$A:$A,0))</f>
        <v>#N/A</v>
      </c>
      <c r="O219" s="23" t="e">
        <f t="shared" si="12"/>
        <v>#N/A</v>
      </c>
      <c r="P219" s="24" t="str">
        <f t="shared" si="13"/>
        <v>0%</v>
      </c>
      <c r="Q219" s="23" t="e">
        <f t="shared" si="14"/>
        <v>#N/A</v>
      </c>
      <c r="R219" s="25" t="e">
        <f t="shared" si="15"/>
        <v>#N/A</v>
      </c>
      <c r="S219" s="11"/>
    </row>
    <row r="220" spans="1:19" s="4" customFormat="1" hidden="1">
      <c r="A220" s="18">
        <v>4</v>
      </c>
      <c r="B220" s="19" t="s">
        <v>454</v>
      </c>
      <c r="C220" s="19" t="s">
        <v>459</v>
      </c>
      <c r="D220" s="19" t="s">
        <v>460</v>
      </c>
      <c r="E220" s="19" t="s">
        <v>9</v>
      </c>
      <c r="F220" s="20">
        <v>2.85</v>
      </c>
      <c r="G220" s="20">
        <v>2.7</v>
      </c>
      <c r="H220" s="20">
        <v>1.52</v>
      </c>
      <c r="I220" s="21">
        <v>171052374.22999999</v>
      </c>
      <c r="J220" s="21">
        <v>41234103.600000001</v>
      </c>
      <c r="K220" s="22">
        <v>0</v>
      </c>
      <c r="L220" s="21">
        <v>61783281.420000002</v>
      </c>
      <c r="M220" s="21">
        <v>47729289.890000001</v>
      </c>
      <c r="N220" s="23" t="e">
        <f>INDEX(Cost!$E:$E,MATCH(Result_Risk7!$C220,Cost!$A:$A,0))</f>
        <v>#N/A</v>
      </c>
      <c r="O220" s="23" t="e">
        <f t="shared" si="12"/>
        <v>#N/A</v>
      </c>
      <c r="P220" s="24" t="str">
        <f t="shared" si="13"/>
        <v>30%</v>
      </c>
      <c r="Q220" s="23" t="e">
        <f t="shared" si="14"/>
        <v>#N/A</v>
      </c>
      <c r="R220" s="25" t="e">
        <f t="shared" si="15"/>
        <v>#N/A</v>
      </c>
      <c r="S220" s="11"/>
    </row>
    <row r="221" spans="1:19" s="4" customFormat="1" hidden="1">
      <c r="A221" s="18">
        <v>4</v>
      </c>
      <c r="B221" s="19" t="s">
        <v>454</v>
      </c>
      <c r="C221" s="19" t="s">
        <v>461</v>
      </c>
      <c r="D221" s="19" t="s">
        <v>462</v>
      </c>
      <c r="E221" s="19" t="s">
        <v>9</v>
      </c>
      <c r="F221" s="20">
        <v>4.08</v>
      </c>
      <c r="G221" s="20">
        <v>4</v>
      </c>
      <c r="H221" s="20">
        <v>2.11</v>
      </c>
      <c r="I221" s="21">
        <v>160086873.31</v>
      </c>
      <c r="J221" s="21">
        <v>52602471.630000003</v>
      </c>
      <c r="K221" s="22">
        <v>0</v>
      </c>
      <c r="L221" s="21">
        <v>56365858.539999999</v>
      </c>
      <c r="M221" s="21">
        <v>57354319.090000004</v>
      </c>
      <c r="N221" s="23" t="e">
        <f>INDEX(Cost!$E:$E,MATCH(Result_Risk7!$C221,Cost!$A:$A,0))</f>
        <v>#N/A</v>
      </c>
      <c r="O221" s="23" t="e">
        <f t="shared" si="12"/>
        <v>#N/A</v>
      </c>
      <c r="P221" s="24" t="str">
        <f t="shared" si="13"/>
        <v>40%</v>
      </c>
      <c r="Q221" s="23" t="e">
        <f t="shared" si="14"/>
        <v>#N/A</v>
      </c>
      <c r="R221" s="25" t="e">
        <f t="shared" si="15"/>
        <v>#N/A</v>
      </c>
      <c r="S221" s="11"/>
    </row>
    <row r="222" spans="1:19" s="4" customFormat="1" hidden="1">
      <c r="A222" s="18">
        <v>4</v>
      </c>
      <c r="B222" s="19" t="s">
        <v>454</v>
      </c>
      <c r="C222" s="19" t="s">
        <v>463</v>
      </c>
      <c r="D222" s="19" t="s">
        <v>464</v>
      </c>
      <c r="E222" s="19" t="s">
        <v>9</v>
      </c>
      <c r="F222" s="20">
        <v>2.64</v>
      </c>
      <c r="G222" s="20">
        <v>2.4900000000000002</v>
      </c>
      <c r="H222" s="20">
        <v>1.43</v>
      </c>
      <c r="I222" s="21">
        <v>47835446.850000001</v>
      </c>
      <c r="J222" s="21">
        <v>25630761.010000002</v>
      </c>
      <c r="K222" s="22">
        <v>0</v>
      </c>
      <c r="L222" s="21">
        <v>29504373.879999999</v>
      </c>
      <c r="M222" s="21">
        <v>12512320.99</v>
      </c>
      <c r="N222" s="23" t="e">
        <f>INDEX(Cost!$E:$E,MATCH(Result_Risk7!$C222,Cost!$A:$A,0))</f>
        <v>#N/A</v>
      </c>
      <c r="O222" s="23" t="e">
        <f t="shared" si="12"/>
        <v>#N/A</v>
      </c>
      <c r="P222" s="24" t="str">
        <f t="shared" si="13"/>
        <v>0%</v>
      </c>
      <c r="Q222" s="23" t="e">
        <f t="shared" si="14"/>
        <v>#N/A</v>
      </c>
      <c r="R222" s="25" t="e">
        <f t="shared" si="15"/>
        <v>#N/A</v>
      </c>
      <c r="S222" s="11"/>
    </row>
    <row r="223" spans="1:19" s="4" customFormat="1" hidden="1">
      <c r="A223" s="18">
        <v>4</v>
      </c>
      <c r="B223" s="19" t="s">
        <v>454</v>
      </c>
      <c r="C223" s="19" t="s">
        <v>465</v>
      </c>
      <c r="D223" s="19" t="s">
        <v>466</v>
      </c>
      <c r="E223" s="19" t="s">
        <v>9</v>
      </c>
      <c r="F223" s="20">
        <v>13.4</v>
      </c>
      <c r="G223" s="20">
        <v>13.21</v>
      </c>
      <c r="H223" s="20">
        <v>7.62</v>
      </c>
      <c r="I223" s="21">
        <v>206615249.47999999</v>
      </c>
      <c r="J223" s="21">
        <v>92614389.959999993</v>
      </c>
      <c r="K223" s="22">
        <v>0</v>
      </c>
      <c r="L223" s="21">
        <v>95847858.450000003</v>
      </c>
      <c r="M223" s="21">
        <v>110385880.56</v>
      </c>
      <c r="N223" s="23" t="e">
        <f>INDEX(Cost!$E:$E,MATCH(Result_Risk7!$C223,Cost!$A:$A,0))</f>
        <v>#N/A</v>
      </c>
      <c r="O223" s="23" t="e">
        <f t="shared" si="12"/>
        <v>#N/A</v>
      </c>
      <c r="P223" s="24" t="str">
        <f t="shared" si="13"/>
        <v>60%</v>
      </c>
      <c r="Q223" s="23" t="e">
        <f t="shared" si="14"/>
        <v>#N/A</v>
      </c>
      <c r="R223" s="25" t="e">
        <f t="shared" si="15"/>
        <v>#N/A</v>
      </c>
      <c r="S223" s="11"/>
    </row>
    <row r="224" spans="1:19" s="4" customFormat="1" hidden="1">
      <c r="A224" s="18">
        <v>4</v>
      </c>
      <c r="B224" s="19" t="s">
        <v>454</v>
      </c>
      <c r="C224" s="19" t="s">
        <v>467</v>
      </c>
      <c r="D224" s="19" t="s">
        <v>468</v>
      </c>
      <c r="E224" s="19" t="s">
        <v>9</v>
      </c>
      <c r="F224" s="20">
        <v>2.41</v>
      </c>
      <c r="G224" s="20">
        <v>2.33</v>
      </c>
      <c r="H224" s="20">
        <v>1.36</v>
      </c>
      <c r="I224" s="21">
        <v>58773859.270000003</v>
      </c>
      <c r="J224" s="21">
        <v>4801116.87</v>
      </c>
      <c r="K224" s="22">
        <v>0</v>
      </c>
      <c r="L224" s="21">
        <v>9695164.4800000004</v>
      </c>
      <c r="M224" s="21">
        <v>14805749.029999999</v>
      </c>
      <c r="N224" s="23" t="e">
        <f>INDEX(Cost!$E:$E,MATCH(Result_Risk7!$C224,Cost!$A:$A,0))</f>
        <v>#N/A</v>
      </c>
      <c r="O224" s="23" t="e">
        <f t="shared" si="12"/>
        <v>#N/A</v>
      </c>
      <c r="P224" s="24" t="str">
        <f t="shared" si="13"/>
        <v>0%</v>
      </c>
      <c r="Q224" s="23" t="e">
        <f t="shared" si="14"/>
        <v>#N/A</v>
      </c>
      <c r="R224" s="25" t="e">
        <f t="shared" si="15"/>
        <v>#N/A</v>
      </c>
      <c r="S224" s="11"/>
    </row>
    <row r="225" spans="1:19" s="4" customFormat="1" hidden="1">
      <c r="A225" s="18">
        <v>4</v>
      </c>
      <c r="B225" s="19" t="s">
        <v>454</v>
      </c>
      <c r="C225" s="19" t="s">
        <v>469</v>
      </c>
      <c r="D225" s="19" t="s">
        <v>470</v>
      </c>
      <c r="E225" s="19" t="s">
        <v>9</v>
      </c>
      <c r="F225" s="20">
        <v>2.4900000000000002</v>
      </c>
      <c r="G225" s="20">
        <v>2.4300000000000002</v>
      </c>
      <c r="H225" s="20">
        <v>1.36</v>
      </c>
      <c r="I225" s="21">
        <v>55913865.579999998</v>
      </c>
      <c r="J225" s="21">
        <v>14535784.220000001</v>
      </c>
      <c r="K225" s="22">
        <v>0</v>
      </c>
      <c r="L225" s="21">
        <v>18665632.280000001</v>
      </c>
      <c r="M225" s="21">
        <v>13523762.9</v>
      </c>
      <c r="N225" s="23" t="e">
        <f>INDEX(Cost!$E:$E,MATCH(Result_Risk7!$C225,Cost!$A:$A,0))</f>
        <v>#N/A</v>
      </c>
      <c r="O225" s="23" t="e">
        <f t="shared" si="12"/>
        <v>#N/A</v>
      </c>
      <c r="P225" s="24" t="str">
        <f t="shared" si="13"/>
        <v>0%</v>
      </c>
      <c r="Q225" s="23" t="e">
        <f t="shared" si="14"/>
        <v>#N/A</v>
      </c>
      <c r="R225" s="25" t="e">
        <f t="shared" si="15"/>
        <v>#N/A</v>
      </c>
      <c r="S225" s="11"/>
    </row>
    <row r="226" spans="1:19" s="4" customFormat="1" hidden="1">
      <c r="A226" s="18">
        <v>4</v>
      </c>
      <c r="B226" s="19" t="s">
        <v>471</v>
      </c>
      <c r="C226" s="19" t="s">
        <v>472</v>
      </c>
      <c r="D226" s="19" t="s">
        <v>473</v>
      </c>
      <c r="E226" s="19" t="s">
        <v>6</v>
      </c>
      <c r="F226" s="20">
        <v>3.04</v>
      </c>
      <c r="G226" s="20">
        <v>2.74</v>
      </c>
      <c r="H226" s="20">
        <v>0.95</v>
      </c>
      <c r="I226" s="21">
        <v>472680871.52999997</v>
      </c>
      <c r="J226" s="21">
        <v>220142022.06999999</v>
      </c>
      <c r="K226" s="22">
        <v>0</v>
      </c>
      <c r="L226" s="21">
        <v>268355128.63999999</v>
      </c>
      <c r="M226" s="21">
        <v>-11626605.449999999</v>
      </c>
      <c r="N226" s="23" t="e">
        <f>INDEX(Cost!$E:$E,MATCH(Result_Risk7!$C226,Cost!$A:$A,0))</f>
        <v>#N/A</v>
      </c>
      <c r="O226" s="23" t="e">
        <f t="shared" si="12"/>
        <v>#N/A</v>
      </c>
      <c r="P226" s="24" t="str">
        <f t="shared" si="13"/>
        <v>0%</v>
      </c>
      <c r="Q226" s="23" t="e">
        <f t="shared" si="14"/>
        <v>#N/A</v>
      </c>
      <c r="R226" s="25" t="e">
        <f t="shared" si="15"/>
        <v>#N/A</v>
      </c>
      <c r="S226" s="11"/>
    </row>
    <row r="227" spans="1:19" s="4" customFormat="1" hidden="1">
      <c r="A227" s="18">
        <v>4</v>
      </c>
      <c r="B227" s="19" t="s">
        <v>471</v>
      </c>
      <c r="C227" s="19" t="s">
        <v>474</v>
      </c>
      <c r="D227" s="19" t="s">
        <v>475</v>
      </c>
      <c r="E227" s="19" t="s">
        <v>47</v>
      </c>
      <c r="F227" s="20">
        <v>2.02</v>
      </c>
      <c r="G227" s="20">
        <v>1.94</v>
      </c>
      <c r="H227" s="20">
        <v>0.93</v>
      </c>
      <c r="I227" s="21">
        <v>137443240.81</v>
      </c>
      <c r="J227" s="21">
        <v>93294178.319999993</v>
      </c>
      <c r="K227" s="22">
        <v>0</v>
      </c>
      <c r="L227" s="21">
        <v>122634965.90000001</v>
      </c>
      <c r="M227" s="21">
        <v>-9774311.7100000009</v>
      </c>
      <c r="N227" s="23" t="e">
        <f>INDEX(Cost!$E:$E,MATCH(Result_Risk7!$C227,Cost!$A:$A,0))</f>
        <v>#N/A</v>
      </c>
      <c r="O227" s="23" t="e">
        <f t="shared" si="12"/>
        <v>#N/A</v>
      </c>
      <c r="P227" s="24" t="str">
        <f t="shared" si="13"/>
        <v>0%</v>
      </c>
      <c r="Q227" s="23" t="e">
        <f t="shared" si="14"/>
        <v>#N/A</v>
      </c>
      <c r="R227" s="25" t="e">
        <f t="shared" si="15"/>
        <v>#N/A</v>
      </c>
      <c r="S227" s="11"/>
    </row>
    <row r="228" spans="1:19" s="4" customFormat="1" hidden="1">
      <c r="A228" s="18">
        <v>4</v>
      </c>
      <c r="B228" s="19" t="s">
        <v>471</v>
      </c>
      <c r="C228" s="19" t="s">
        <v>476</v>
      </c>
      <c r="D228" s="19" t="s">
        <v>477</v>
      </c>
      <c r="E228" s="19" t="s">
        <v>9</v>
      </c>
      <c r="F228" s="20">
        <v>3.4</v>
      </c>
      <c r="G228" s="20">
        <v>3.11</v>
      </c>
      <c r="H228" s="20">
        <v>2</v>
      </c>
      <c r="I228" s="21">
        <v>78363175.769999996</v>
      </c>
      <c r="J228" s="21">
        <v>41382829.700000003</v>
      </c>
      <c r="K228" s="22">
        <v>0</v>
      </c>
      <c r="L228" s="21">
        <v>40955707.039999999</v>
      </c>
      <c r="M228" s="21">
        <v>32744264.289999999</v>
      </c>
      <c r="N228" s="23" t="e">
        <f>INDEX(Cost!$E:$E,MATCH(Result_Risk7!$C228,Cost!$A:$A,0))</f>
        <v>#N/A</v>
      </c>
      <c r="O228" s="23" t="e">
        <f t="shared" si="12"/>
        <v>#N/A</v>
      </c>
      <c r="P228" s="24" t="str">
        <f t="shared" si="13"/>
        <v>30%</v>
      </c>
      <c r="Q228" s="23" t="e">
        <f t="shared" si="14"/>
        <v>#N/A</v>
      </c>
      <c r="R228" s="25" t="e">
        <f t="shared" si="15"/>
        <v>#N/A</v>
      </c>
      <c r="S228" s="11"/>
    </row>
    <row r="229" spans="1:19" s="4" customFormat="1" hidden="1">
      <c r="A229" s="18">
        <v>4</v>
      </c>
      <c r="B229" s="19" t="s">
        <v>471</v>
      </c>
      <c r="C229" s="19" t="s">
        <v>478</v>
      </c>
      <c r="D229" s="19" t="s">
        <v>479</v>
      </c>
      <c r="E229" s="19" t="s">
        <v>9</v>
      </c>
      <c r="F229" s="20">
        <v>13.84</v>
      </c>
      <c r="G229" s="20">
        <v>13.57</v>
      </c>
      <c r="H229" s="20">
        <v>9.3000000000000007</v>
      </c>
      <c r="I229" s="21">
        <v>160813584.63999999</v>
      </c>
      <c r="J229" s="21">
        <v>101198643.66</v>
      </c>
      <c r="K229" s="22">
        <v>0</v>
      </c>
      <c r="L229" s="21">
        <v>107433191.04000001</v>
      </c>
      <c r="M229" s="21">
        <v>103881472.06</v>
      </c>
      <c r="N229" s="23" t="e">
        <f>INDEX(Cost!$E:$E,MATCH(Result_Risk7!$C229,Cost!$A:$A,0))</f>
        <v>#N/A</v>
      </c>
      <c r="O229" s="23" t="e">
        <f t="shared" si="12"/>
        <v>#N/A</v>
      </c>
      <c r="P229" s="24" t="str">
        <f t="shared" si="13"/>
        <v>60%</v>
      </c>
      <c r="Q229" s="23" t="e">
        <f t="shared" si="14"/>
        <v>#N/A</v>
      </c>
      <c r="R229" s="25" t="e">
        <f t="shared" si="15"/>
        <v>#N/A</v>
      </c>
      <c r="S229" s="11"/>
    </row>
    <row r="230" spans="1:19" s="4" customFormat="1" hidden="1">
      <c r="A230" s="18">
        <v>4</v>
      </c>
      <c r="B230" s="19" t="s">
        <v>471</v>
      </c>
      <c r="C230" s="19" t="s">
        <v>480</v>
      </c>
      <c r="D230" s="19" t="s">
        <v>481</v>
      </c>
      <c r="E230" s="19" t="s">
        <v>9</v>
      </c>
      <c r="F230" s="20">
        <v>6.36</v>
      </c>
      <c r="G230" s="20">
        <v>5.94</v>
      </c>
      <c r="H230" s="20">
        <v>3.75</v>
      </c>
      <c r="I230" s="21">
        <v>65574355.659999996</v>
      </c>
      <c r="J230" s="21">
        <v>19895469.469999999</v>
      </c>
      <c r="K230" s="22">
        <v>0</v>
      </c>
      <c r="L230" s="21">
        <v>22973564.129999999</v>
      </c>
      <c r="M230" s="21">
        <v>33596877.829999998</v>
      </c>
      <c r="N230" s="23" t="e">
        <f>INDEX(Cost!$E:$E,MATCH(Result_Risk7!$C230,Cost!$A:$A,0))</f>
        <v>#N/A</v>
      </c>
      <c r="O230" s="23" t="e">
        <f t="shared" si="12"/>
        <v>#N/A</v>
      </c>
      <c r="P230" s="24" t="str">
        <f t="shared" si="13"/>
        <v>60%</v>
      </c>
      <c r="Q230" s="23" t="e">
        <f t="shared" si="14"/>
        <v>#N/A</v>
      </c>
      <c r="R230" s="25" t="e">
        <f t="shared" si="15"/>
        <v>#N/A</v>
      </c>
      <c r="S230" s="11"/>
    </row>
    <row r="231" spans="1:19" s="4" customFormat="1" hidden="1">
      <c r="A231" s="18">
        <v>4</v>
      </c>
      <c r="B231" s="19" t="s">
        <v>471</v>
      </c>
      <c r="C231" s="19" t="s">
        <v>482</v>
      </c>
      <c r="D231" s="19" t="s">
        <v>483</v>
      </c>
      <c r="E231" s="19" t="s">
        <v>9</v>
      </c>
      <c r="F231" s="20">
        <v>2.34</v>
      </c>
      <c r="G231" s="20">
        <v>2.2000000000000002</v>
      </c>
      <c r="H231" s="20">
        <v>1.25</v>
      </c>
      <c r="I231" s="21">
        <v>21083552.579999998</v>
      </c>
      <c r="J231" s="21">
        <v>6204007.7400000002</v>
      </c>
      <c r="K231" s="22">
        <v>0</v>
      </c>
      <c r="L231" s="21">
        <v>8978700.6799999997</v>
      </c>
      <c r="M231" s="21">
        <v>3883772.77</v>
      </c>
      <c r="N231" s="23" t="e">
        <f>INDEX(Cost!$E:$E,MATCH(Result_Risk7!$C231,Cost!$A:$A,0))</f>
        <v>#N/A</v>
      </c>
      <c r="O231" s="23" t="e">
        <f t="shared" si="12"/>
        <v>#N/A</v>
      </c>
      <c r="P231" s="24" t="str">
        <f t="shared" si="13"/>
        <v>0%</v>
      </c>
      <c r="Q231" s="23" t="e">
        <f t="shared" si="14"/>
        <v>#N/A</v>
      </c>
      <c r="R231" s="25" t="e">
        <f t="shared" si="15"/>
        <v>#N/A</v>
      </c>
      <c r="S231" s="11"/>
    </row>
    <row r="232" spans="1:19" s="4" customFormat="1" hidden="1">
      <c r="A232" s="18">
        <v>4</v>
      </c>
      <c r="B232" s="19" t="s">
        <v>471</v>
      </c>
      <c r="C232" s="19" t="s">
        <v>484</v>
      </c>
      <c r="D232" s="19" t="s">
        <v>485</v>
      </c>
      <c r="E232" s="19" t="s">
        <v>9</v>
      </c>
      <c r="F232" s="20">
        <v>8.83</v>
      </c>
      <c r="G232" s="20">
        <v>8.52</v>
      </c>
      <c r="H232" s="20">
        <v>7.35</v>
      </c>
      <c r="I232" s="21">
        <v>232595389.44999999</v>
      </c>
      <c r="J232" s="21">
        <v>48491839.829999998</v>
      </c>
      <c r="K232" s="22">
        <v>0</v>
      </c>
      <c r="L232" s="21">
        <v>132617168.31999999</v>
      </c>
      <c r="M232" s="21">
        <v>186578407.03999999</v>
      </c>
      <c r="N232" s="23" t="e">
        <f>INDEX(Cost!$E:$E,MATCH(Result_Risk7!$C232,Cost!$A:$A,0))</f>
        <v>#N/A</v>
      </c>
      <c r="O232" s="23" t="e">
        <f t="shared" si="12"/>
        <v>#N/A</v>
      </c>
      <c r="P232" s="24" t="str">
        <f t="shared" si="13"/>
        <v>60%</v>
      </c>
      <c r="Q232" s="23" t="e">
        <f t="shared" si="14"/>
        <v>#N/A</v>
      </c>
      <c r="R232" s="25" t="e">
        <f t="shared" si="15"/>
        <v>#N/A</v>
      </c>
      <c r="S232" s="11"/>
    </row>
    <row r="233" spans="1:19" s="4" customFormat="1" hidden="1">
      <c r="A233" s="18">
        <v>4</v>
      </c>
      <c r="B233" s="19" t="s">
        <v>471</v>
      </c>
      <c r="C233" s="19" t="s">
        <v>486</v>
      </c>
      <c r="D233" s="19" t="s">
        <v>487</v>
      </c>
      <c r="E233" s="19" t="s">
        <v>9</v>
      </c>
      <c r="F233" s="20">
        <v>2.4300000000000002</v>
      </c>
      <c r="G233" s="20">
        <v>2.19</v>
      </c>
      <c r="H233" s="20">
        <v>1.26</v>
      </c>
      <c r="I233" s="21">
        <v>28570636.93</v>
      </c>
      <c r="J233" s="21">
        <v>10834080.689999999</v>
      </c>
      <c r="K233" s="22">
        <v>0</v>
      </c>
      <c r="L233" s="21">
        <v>13441906.560000001</v>
      </c>
      <c r="M233" s="21">
        <v>5166067.18</v>
      </c>
      <c r="N233" s="23" t="e">
        <f>INDEX(Cost!$E:$E,MATCH(Result_Risk7!$C233,Cost!$A:$A,0))</f>
        <v>#N/A</v>
      </c>
      <c r="O233" s="23" t="e">
        <f t="shared" si="12"/>
        <v>#N/A</v>
      </c>
      <c r="P233" s="24" t="str">
        <f t="shared" si="13"/>
        <v>0%</v>
      </c>
      <c r="Q233" s="23" t="e">
        <f t="shared" si="14"/>
        <v>#N/A</v>
      </c>
      <c r="R233" s="25" t="e">
        <f t="shared" si="15"/>
        <v>#N/A</v>
      </c>
      <c r="S233" s="11"/>
    </row>
    <row r="234" spans="1:19" s="4" customFormat="1" hidden="1">
      <c r="A234" s="18">
        <v>4</v>
      </c>
      <c r="B234" s="19" t="s">
        <v>471</v>
      </c>
      <c r="C234" s="19" t="s">
        <v>488</v>
      </c>
      <c r="D234" s="19" t="s">
        <v>489</v>
      </c>
      <c r="E234" s="19" t="s">
        <v>9</v>
      </c>
      <c r="F234" s="20">
        <v>6.74</v>
      </c>
      <c r="G234" s="20">
        <v>6.6</v>
      </c>
      <c r="H234" s="20">
        <v>4.2699999999999996</v>
      </c>
      <c r="I234" s="21">
        <v>87278870.090000004</v>
      </c>
      <c r="J234" s="21">
        <v>32570864.539999999</v>
      </c>
      <c r="K234" s="22">
        <v>0</v>
      </c>
      <c r="L234" s="21">
        <v>36496856.899999999</v>
      </c>
      <c r="M234" s="21">
        <v>49617676.490000002</v>
      </c>
      <c r="N234" s="23" t="e">
        <f>INDEX(Cost!$E:$E,MATCH(Result_Risk7!$C234,Cost!$A:$A,0))</f>
        <v>#N/A</v>
      </c>
      <c r="O234" s="23" t="e">
        <f t="shared" si="12"/>
        <v>#N/A</v>
      </c>
      <c r="P234" s="24" t="str">
        <f t="shared" si="13"/>
        <v>60%</v>
      </c>
      <c r="Q234" s="23" t="e">
        <f t="shared" si="14"/>
        <v>#N/A</v>
      </c>
      <c r="R234" s="25" t="e">
        <f t="shared" si="15"/>
        <v>#N/A</v>
      </c>
      <c r="S234" s="11"/>
    </row>
    <row r="235" spans="1:19" s="4" customFormat="1" hidden="1">
      <c r="A235" s="18">
        <v>4</v>
      </c>
      <c r="B235" s="19" t="s">
        <v>471</v>
      </c>
      <c r="C235" s="19" t="s">
        <v>490</v>
      </c>
      <c r="D235" s="19" t="s">
        <v>491</v>
      </c>
      <c r="E235" s="19" t="s">
        <v>9</v>
      </c>
      <c r="F235" s="20">
        <v>4.46</v>
      </c>
      <c r="G235" s="20">
        <v>4.2300000000000004</v>
      </c>
      <c r="H235" s="20">
        <v>2.69</v>
      </c>
      <c r="I235" s="21">
        <v>73312516.359999999</v>
      </c>
      <c r="J235" s="21">
        <v>40972216.619999997</v>
      </c>
      <c r="K235" s="22">
        <v>0</v>
      </c>
      <c r="L235" s="21">
        <v>47245422.619999997</v>
      </c>
      <c r="M235" s="21">
        <v>35808762.740000002</v>
      </c>
      <c r="N235" s="23" t="e">
        <f>INDEX(Cost!$E:$E,MATCH(Result_Risk7!$C235,Cost!$A:$A,0))</f>
        <v>#N/A</v>
      </c>
      <c r="O235" s="23" t="e">
        <f t="shared" si="12"/>
        <v>#N/A</v>
      </c>
      <c r="P235" s="24" t="str">
        <f t="shared" si="13"/>
        <v>50%</v>
      </c>
      <c r="Q235" s="23" t="e">
        <f t="shared" si="14"/>
        <v>#N/A</v>
      </c>
      <c r="R235" s="25" t="e">
        <f t="shared" si="15"/>
        <v>#N/A</v>
      </c>
      <c r="S235" s="11"/>
    </row>
    <row r="236" spans="1:19" s="4" customFormat="1" hidden="1">
      <c r="A236" s="18">
        <v>4</v>
      </c>
      <c r="B236" s="19" t="s">
        <v>471</v>
      </c>
      <c r="C236" s="19" t="s">
        <v>492</v>
      </c>
      <c r="D236" s="19" t="s">
        <v>493</v>
      </c>
      <c r="E236" s="19" t="s">
        <v>9</v>
      </c>
      <c r="F236" s="20">
        <v>7.23</v>
      </c>
      <c r="G236" s="20">
        <v>6.85</v>
      </c>
      <c r="H236" s="20">
        <v>5.08</v>
      </c>
      <c r="I236" s="21">
        <v>65429389.700000003</v>
      </c>
      <c r="J236" s="21">
        <v>23638546.780000001</v>
      </c>
      <c r="K236" s="22">
        <v>0</v>
      </c>
      <c r="L236" s="21">
        <v>30383370.559999999</v>
      </c>
      <c r="M236" s="21">
        <v>42866561.5</v>
      </c>
      <c r="N236" s="23" t="e">
        <f>INDEX(Cost!$E:$E,MATCH(Result_Risk7!$C236,Cost!$A:$A,0))</f>
        <v>#N/A</v>
      </c>
      <c r="O236" s="23" t="e">
        <f t="shared" si="12"/>
        <v>#N/A</v>
      </c>
      <c r="P236" s="24" t="str">
        <f t="shared" si="13"/>
        <v>60%</v>
      </c>
      <c r="Q236" s="23" t="e">
        <f t="shared" si="14"/>
        <v>#N/A</v>
      </c>
      <c r="R236" s="25" t="e">
        <f t="shared" si="15"/>
        <v>#N/A</v>
      </c>
      <c r="S236" s="11"/>
    </row>
    <row r="237" spans="1:19" s="4" customFormat="1" hidden="1">
      <c r="A237" s="18">
        <v>4</v>
      </c>
      <c r="B237" s="19" t="s">
        <v>471</v>
      </c>
      <c r="C237" s="19" t="s">
        <v>494</v>
      </c>
      <c r="D237" s="19" t="s">
        <v>495</v>
      </c>
      <c r="E237" s="19" t="s">
        <v>9</v>
      </c>
      <c r="F237" s="20">
        <v>9.18</v>
      </c>
      <c r="G237" s="20">
        <v>8.9</v>
      </c>
      <c r="H237" s="20">
        <v>7.07</v>
      </c>
      <c r="I237" s="21">
        <v>180132060.84</v>
      </c>
      <c r="J237" s="21">
        <v>49992936.159999996</v>
      </c>
      <c r="K237" s="22">
        <v>0</v>
      </c>
      <c r="L237" s="21">
        <v>37024636.560000002</v>
      </c>
      <c r="M237" s="21">
        <v>133642408.48999999</v>
      </c>
      <c r="N237" s="23" t="e">
        <f>INDEX(Cost!$E:$E,MATCH(Result_Risk7!$C237,Cost!$A:$A,0))</f>
        <v>#N/A</v>
      </c>
      <c r="O237" s="23" t="e">
        <f t="shared" si="12"/>
        <v>#N/A</v>
      </c>
      <c r="P237" s="24" t="str">
        <f t="shared" si="13"/>
        <v>60%</v>
      </c>
      <c r="Q237" s="23" t="e">
        <f t="shared" si="14"/>
        <v>#N/A</v>
      </c>
      <c r="R237" s="25" t="e">
        <f t="shared" si="15"/>
        <v>#N/A</v>
      </c>
      <c r="S237" s="11"/>
    </row>
    <row r="238" spans="1:19" s="4" customFormat="1" hidden="1">
      <c r="A238" s="18">
        <v>4</v>
      </c>
      <c r="B238" s="19" t="s">
        <v>471</v>
      </c>
      <c r="C238" s="19" t="s">
        <v>496</v>
      </c>
      <c r="D238" s="19" t="s">
        <v>497</v>
      </c>
      <c r="E238" s="19" t="s">
        <v>9</v>
      </c>
      <c r="F238" s="20">
        <v>3.61</v>
      </c>
      <c r="G238" s="20">
        <v>3.47</v>
      </c>
      <c r="H238" s="20">
        <v>2.5299999999999998</v>
      </c>
      <c r="I238" s="21">
        <v>23516872.949999999</v>
      </c>
      <c r="J238" s="21">
        <v>9575458.1799999997</v>
      </c>
      <c r="K238" s="22">
        <v>0</v>
      </c>
      <c r="L238" s="21">
        <v>10907202.82</v>
      </c>
      <c r="M238" s="21">
        <v>13704051.470000001</v>
      </c>
      <c r="N238" s="23" t="e">
        <f>INDEX(Cost!$E:$E,MATCH(Result_Risk7!$C238,Cost!$A:$A,0))</f>
        <v>#N/A</v>
      </c>
      <c r="O238" s="23" t="e">
        <f t="shared" si="12"/>
        <v>#N/A</v>
      </c>
      <c r="P238" s="24" t="str">
        <f t="shared" si="13"/>
        <v>50%</v>
      </c>
      <c r="Q238" s="23" t="e">
        <f t="shared" si="14"/>
        <v>#N/A</v>
      </c>
      <c r="R238" s="25" t="e">
        <f t="shared" si="15"/>
        <v>#N/A</v>
      </c>
      <c r="S238" s="11"/>
    </row>
    <row r="239" spans="1:19" s="4" customFormat="1" hidden="1">
      <c r="A239" s="18">
        <v>4</v>
      </c>
      <c r="B239" s="19" t="s">
        <v>471</v>
      </c>
      <c r="C239" s="19" t="s">
        <v>498</v>
      </c>
      <c r="D239" s="19" t="s">
        <v>499</v>
      </c>
      <c r="E239" s="19" t="s">
        <v>9</v>
      </c>
      <c r="F239" s="20">
        <v>11.36</v>
      </c>
      <c r="G239" s="20">
        <v>11.19</v>
      </c>
      <c r="H239" s="20">
        <v>9.6</v>
      </c>
      <c r="I239" s="21">
        <v>182805556.44999999</v>
      </c>
      <c r="J239" s="21">
        <v>19874223.170000002</v>
      </c>
      <c r="K239" s="22">
        <v>0</v>
      </c>
      <c r="L239" s="21">
        <v>25552663.370000001</v>
      </c>
      <c r="M239" s="21">
        <v>151752710.40000001</v>
      </c>
      <c r="N239" s="23" t="e">
        <f>INDEX(Cost!$E:$E,MATCH(Result_Risk7!$C239,Cost!$A:$A,0))</f>
        <v>#N/A</v>
      </c>
      <c r="O239" s="23" t="e">
        <f t="shared" si="12"/>
        <v>#N/A</v>
      </c>
      <c r="P239" s="24" t="str">
        <f t="shared" si="13"/>
        <v>60%</v>
      </c>
      <c r="Q239" s="23" t="e">
        <f t="shared" si="14"/>
        <v>#N/A</v>
      </c>
      <c r="R239" s="25" t="e">
        <f t="shared" si="15"/>
        <v>#N/A</v>
      </c>
      <c r="S239" s="11"/>
    </row>
    <row r="240" spans="1:19" s="4" customFormat="1" hidden="1">
      <c r="A240" s="18">
        <v>4</v>
      </c>
      <c r="B240" s="19" t="s">
        <v>471</v>
      </c>
      <c r="C240" s="19" t="s">
        <v>500</v>
      </c>
      <c r="D240" s="19" t="s">
        <v>501</v>
      </c>
      <c r="E240" s="19" t="s">
        <v>9</v>
      </c>
      <c r="F240" s="20">
        <v>5.22</v>
      </c>
      <c r="G240" s="20">
        <v>4.7699999999999996</v>
      </c>
      <c r="H240" s="20">
        <v>1.74</v>
      </c>
      <c r="I240" s="21">
        <v>30915063.699999999</v>
      </c>
      <c r="J240" s="21">
        <v>20160519.02</v>
      </c>
      <c r="K240" s="22">
        <v>0</v>
      </c>
      <c r="L240" s="21">
        <v>23605037.199999999</v>
      </c>
      <c r="M240" s="21">
        <v>5381266.2000000002</v>
      </c>
      <c r="N240" s="23" t="e">
        <f>INDEX(Cost!$E:$E,MATCH(Result_Risk7!$C240,Cost!$A:$A,0))</f>
        <v>#N/A</v>
      </c>
      <c r="O240" s="23" t="e">
        <f t="shared" si="12"/>
        <v>#N/A</v>
      </c>
      <c r="P240" s="24" t="str">
        <f t="shared" si="13"/>
        <v>30%</v>
      </c>
      <c r="Q240" s="23" t="e">
        <f t="shared" si="14"/>
        <v>#N/A</v>
      </c>
      <c r="R240" s="25" t="e">
        <f t="shared" si="15"/>
        <v>#N/A</v>
      </c>
      <c r="S240" s="11"/>
    </row>
    <row r="241" spans="1:19" s="4" customFormat="1" hidden="1">
      <c r="A241" s="18">
        <v>4</v>
      </c>
      <c r="B241" s="19" t="s">
        <v>471</v>
      </c>
      <c r="C241" s="19" t="s">
        <v>502</v>
      </c>
      <c r="D241" s="19" t="s">
        <v>503</v>
      </c>
      <c r="E241" s="19" t="s">
        <v>9</v>
      </c>
      <c r="F241" s="20">
        <v>3.08</v>
      </c>
      <c r="G241" s="20">
        <v>2.76</v>
      </c>
      <c r="H241" s="20">
        <v>1.5</v>
      </c>
      <c r="I241" s="21">
        <v>14089756.01</v>
      </c>
      <c r="J241" s="21">
        <v>-115394.99</v>
      </c>
      <c r="K241" s="22">
        <v>1</v>
      </c>
      <c r="L241" s="21">
        <v>3410510.17</v>
      </c>
      <c r="M241" s="21">
        <v>3384690.1</v>
      </c>
      <c r="N241" s="23" t="e">
        <f>INDEX(Cost!$E:$E,MATCH(Result_Risk7!$C241,Cost!$A:$A,0))</f>
        <v>#N/A</v>
      </c>
      <c r="O241" s="23" t="e">
        <f t="shared" si="12"/>
        <v>#N/A</v>
      </c>
      <c r="P241" s="24" t="str">
        <f t="shared" si="13"/>
        <v>0%</v>
      </c>
      <c r="Q241" s="23" t="e">
        <f t="shared" si="14"/>
        <v>#N/A</v>
      </c>
      <c r="R241" s="25" t="e">
        <f t="shared" si="15"/>
        <v>#N/A</v>
      </c>
      <c r="S241" s="11"/>
    </row>
    <row r="242" spans="1:19" s="4" customFormat="1" hidden="1">
      <c r="A242" s="18">
        <v>4</v>
      </c>
      <c r="B242" s="19" t="s">
        <v>504</v>
      </c>
      <c r="C242" s="19" t="s">
        <v>505</v>
      </c>
      <c r="D242" s="19" t="s">
        <v>506</v>
      </c>
      <c r="E242" s="19" t="s">
        <v>47</v>
      </c>
      <c r="F242" s="20">
        <v>3.68</v>
      </c>
      <c r="G242" s="20">
        <v>3.5</v>
      </c>
      <c r="H242" s="20">
        <v>1.21</v>
      </c>
      <c r="I242" s="21">
        <v>627275468.41999996</v>
      </c>
      <c r="J242" s="21">
        <v>297020728.31999999</v>
      </c>
      <c r="K242" s="22">
        <v>0</v>
      </c>
      <c r="L242" s="21">
        <v>345677793.22000003</v>
      </c>
      <c r="M242" s="21">
        <v>49663563.189999998</v>
      </c>
      <c r="N242" s="23" t="e">
        <f>INDEX(Cost!$E:$E,MATCH(Result_Risk7!$C242,Cost!$A:$A,0))</f>
        <v>#N/A</v>
      </c>
      <c r="O242" s="23" t="e">
        <f t="shared" si="12"/>
        <v>#N/A</v>
      </c>
      <c r="P242" s="24" t="str">
        <f t="shared" si="13"/>
        <v>0%</v>
      </c>
      <c r="Q242" s="23" t="e">
        <f t="shared" si="14"/>
        <v>#N/A</v>
      </c>
      <c r="R242" s="25" t="e">
        <f t="shared" si="15"/>
        <v>#N/A</v>
      </c>
      <c r="S242" s="11"/>
    </row>
    <row r="243" spans="1:19" s="4" customFormat="1" hidden="1">
      <c r="A243" s="18">
        <v>4</v>
      </c>
      <c r="B243" s="19" t="s">
        <v>504</v>
      </c>
      <c r="C243" s="19" t="s">
        <v>507</v>
      </c>
      <c r="D243" s="19" t="s">
        <v>508</v>
      </c>
      <c r="E243" s="19" t="s">
        <v>47</v>
      </c>
      <c r="F243" s="20">
        <v>1.31</v>
      </c>
      <c r="G243" s="20">
        <v>1.21</v>
      </c>
      <c r="H243" s="20">
        <v>0.65</v>
      </c>
      <c r="I243" s="21">
        <v>53521684.609999999</v>
      </c>
      <c r="J243" s="21">
        <v>32892962.120000001</v>
      </c>
      <c r="K243" s="22">
        <v>2</v>
      </c>
      <c r="L243" s="21">
        <v>56838106.969999999</v>
      </c>
      <c r="M243" s="21">
        <v>-61094706.670000002</v>
      </c>
      <c r="N243" s="23" t="e">
        <f>INDEX(Cost!$E:$E,MATCH(Result_Risk7!$C243,Cost!$A:$A,0))</f>
        <v>#N/A</v>
      </c>
      <c r="O243" s="23" t="e">
        <f t="shared" si="12"/>
        <v>#N/A</v>
      </c>
      <c r="P243" s="24" t="str">
        <f t="shared" si="13"/>
        <v>0%</v>
      </c>
      <c r="Q243" s="23" t="e">
        <f t="shared" si="14"/>
        <v>#N/A</v>
      </c>
      <c r="R243" s="25" t="e">
        <f t="shared" si="15"/>
        <v>#N/A</v>
      </c>
      <c r="S243" s="11"/>
    </row>
    <row r="244" spans="1:19" s="4" customFormat="1" hidden="1">
      <c r="A244" s="18">
        <v>4</v>
      </c>
      <c r="B244" s="19" t="s">
        <v>504</v>
      </c>
      <c r="C244" s="19" t="s">
        <v>509</v>
      </c>
      <c r="D244" s="19" t="s">
        <v>510</v>
      </c>
      <c r="E244" s="19" t="s">
        <v>9</v>
      </c>
      <c r="F244" s="20">
        <v>8.69</v>
      </c>
      <c r="G244" s="20">
        <v>8.31</v>
      </c>
      <c r="H244" s="20">
        <v>5.32</v>
      </c>
      <c r="I244" s="21">
        <v>94612636.409999996</v>
      </c>
      <c r="J244" s="21">
        <v>51505080.810000002</v>
      </c>
      <c r="K244" s="22">
        <v>0</v>
      </c>
      <c r="L244" s="21">
        <v>57397790.640000001</v>
      </c>
      <c r="M244" s="21">
        <v>53153822.219999999</v>
      </c>
      <c r="N244" s="23" t="e">
        <f>INDEX(Cost!$E:$E,MATCH(Result_Risk7!$C244,Cost!$A:$A,0))</f>
        <v>#N/A</v>
      </c>
      <c r="O244" s="23" t="e">
        <f t="shared" si="12"/>
        <v>#N/A</v>
      </c>
      <c r="P244" s="24" t="str">
        <f t="shared" si="13"/>
        <v>60%</v>
      </c>
      <c r="Q244" s="23" t="e">
        <f t="shared" si="14"/>
        <v>#N/A</v>
      </c>
      <c r="R244" s="25" t="e">
        <f t="shared" si="15"/>
        <v>#N/A</v>
      </c>
      <c r="S244" s="11"/>
    </row>
    <row r="245" spans="1:19" s="4" customFormat="1" hidden="1">
      <c r="A245" s="18">
        <v>4</v>
      </c>
      <c r="B245" s="19" t="s">
        <v>504</v>
      </c>
      <c r="C245" s="19" t="s">
        <v>511</v>
      </c>
      <c r="D245" s="19" t="s">
        <v>512</v>
      </c>
      <c r="E245" s="19" t="s">
        <v>9</v>
      </c>
      <c r="F245" s="20">
        <v>2.69</v>
      </c>
      <c r="G245" s="20">
        <v>2.59</v>
      </c>
      <c r="H245" s="20">
        <v>1.32</v>
      </c>
      <c r="I245" s="21">
        <v>116537773.81</v>
      </c>
      <c r="J245" s="21">
        <v>66933445.039999999</v>
      </c>
      <c r="K245" s="22">
        <v>0</v>
      </c>
      <c r="L245" s="21">
        <v>74087134.25</v>
      </c>
      <c r="M245" s="21">
        <v>21772834.109999999</v>
      </c>
      <c r="N245" s="23" t="e">
        <f>INDEX(Cost!$E:$E,MATCH(Result_Risk7!$C245,Cost!$A:$A,0))</f>
        <v>#N/A</v>
      </c>
      <c r="O245" s="23" t="e">
        <f t="shared" si="12"/>
        <v>#N/A</v>
      </c>
      <c r="P245" s="24" t="str">
        <f t="shared" si="13"/>
        <v>0%</v>
      </c>
      <c r="Q245" s="23" t="e">
        <f t="shared" si="14"/>
        <v>#N/A</v>
      </c>
      <c r="R245" s="25" t="e">
        <f t="shared" si="15"/>
        <v>#N/A</v>
      </c>
      <c r="S245" s="11"/>
    </row>
    <row r="246" spans="1:19" s="4" customFormat="1" hidden="1">
      <c r="A246" s="18">
        <v>4</v>
      </c>
      <c r="B246" s="19" t="s">
        <v>504</v>
      </c>
      <c r="C246" s="19" t="s">
        <v>513</v>
      </c>
      <c r="D246" s="19" t="s">
        <v>514</v>
      </c>
      <c r="E246" s="19" t="s">
        <v>9</v>
      </c>
      <c r="F246" s="20">
        <v>2.17</v>
      </c>
      <c r="G246" s="20">
        <v>2.02</v>
      </c>
      <c r="H246" s="20">
        <v>0.68</v>
      </c>
      <c r="I246" s="21">
        <v>91471162.439999998</v>
      </c>
      <c r="J246" s="21">
        <v>162007518.53999999</v>
      </c>
      <c r="K246" s="22">
        <v>1</v>
      </c>
      <c r="L246" s="21">
        <v>86708619.560000002</v>
      </c>
      <c r="M246" s="21">
        <v>-25059457.899999999</v>
      </c>
      <c r="N246" s="23" t="e">
        <f>INDEX(Cost!$E:$E,MATCH(Result_Risk7!$C246,Cost!$A:$A,0))</f>
        <v>#N/A</v>
      </c>
      <c r="O246" s="23" t="e">
        <f t="shared" si="12"/>
        <v>#N/A</v>
      </c>
      <c r="P246" s="24" t="str">
        <f t="shared" si="13"/>
        <v>0%</v>
      </c>
      <c r="Q246" s="23" t="e">
        <f t="shared" si="14"/>
        <v>#N/A</v>
      </c>
      <c r="R246" s="25" t="e">
        <f t="shared" si="15"/>
        <v>#N/A</v>
      </c>
      <c r="S246" s="11"/>
    </row>
    <row r="247" spans="1:19" s="4" customFormat="1" hidden="1">
      <c r="A247" s="18">
        <v>4</v>
      </c>
      <c r="B247" s="19" t="s">
        <v>504</v>
      </c>
      <c r="C247" s="19" t="s">
        <v>515</v>
      </c>
      <c r="D247" s="19" t="s">
        <v>516</v>
      </c>
      <c r="E247" s="19" t="s">
        <v>9</v>
      </c>
      <c r="F247" s="20">
        <v>3.45</v>
      </c>
      <c r="G247" s="20">
        <v>3.3</v>
      </c>
      <c r="H247" s="20">
        <v>2.62</v>
      </c>
      <c r="I247" s="21">
        <v>98750365.799999997</v>
      </c>
      <c r="J247" s="21">
        <v>32441373.640000001</v>
      </c>
      <c r="K247" s="22">
        <v>0</v>
      </c>
      <c r="L247" s="21">
        <v>34824247.840000004</v>
      </c>
      <c r="M247" s="21">
        <v>65438396.509999998</v>
      </c>
      <c r="N247" s="23" t="e">
        <f>INDEX(Cost!$E:$E,MATCH(Result_Risk7!$C247,Cost!$A:$A,0))</f>
        <v>#N/A</v>
      </c>
      <c r="O247" s="23" t="e">
        <f t="shared" si="12"/>
        <v>#N/A</v>
      </c>
      <c r="P247" s="24" t="str">
        <f t="shared" si="13"/>
        <v>50%</v>
      </c>
      <c r="Q247" s="23" t="e">
        <f t="shared" si="14"/>
        <v>#N/A</v>
      </c>
      <c r="R247" s="25" t="e">
        <f t="shared" si="15"/>
        <v>#N/A</v>
      </c>
      <c r="S247" s="11"/>
    </row>
    <row r="248" spans="1:19" s="4" customFormat="1" hidden="1">
      <c r="A248" s="18">
        <v>4</v>
      </c>
      <c r="B248" s="19" t="s">
        <v>504</v>
      </c>
      <c r="C248" s="19" t="s">
        <v>517</v>
      </c>
      <c r="D248" s="19" t="s">
        <v>518</v>
      </c>
      <c r="E248" s="19" t="s">
        <v>9</v>
      </c>
      <c r="F248" s="20">
        <v>4.43</v>
      </c>
      <c r="G248" s="20">
        <v>3.94</v>
      </c>
      <c r="H248" s="20">
        <v>1.88</v>
      </c>
      <c r="I248" s="21">
        <v>30032921.489999998</v>
      </c>
      <c r="J248" s="21">
        <v>15483623.73</v>
      </c>
      <c r="K248" s="22">
        <v>0</v>
      </c>
      <c r="L248" s="21">
        <v>22867484.260000002</v>
      </c>
      <c r="M248" s="21">
        <v>7684848.0499999998</v>
      </c>
      <c r="N248" s="23" t="e">
        <f>INDEX(Cost!$E:$E,MATCH(Result_Risk7!$C248,Cost!$A:$A,0))</f>
        <v>#N/A</v>
      </c>
      <c r="O248" s="23" t="e">
        <f t="shared" si="12"/>
        <v>#N/A</v>
      </c>
      <c r="P248" s="24" t="str">
        <f t="shared" si="13"/>
        <v>30%</v>
      </c>
      <c r="Q248" s="23" t="e">
        <f t="shared" si="14"/>
        <v>#N/A</v>
      </c>
      <c r="R248" s="25" t="e">
        <f t="shared" si="15"/>
        <v>#N/A</v>
      </c>
      <c r="S248" s="11"/>
    </row>
    <row r="249" spans="1:19" s="4" customFormat="1" hidden="1">
      <c r="A249" s="18">
        <v>4</v>
      </c>
      <c r="B249" s="19" t="s">
        <v>504</v>
      </c>
      <c r="C249" s="19" t="s">
        <v>519</v>
      </c>
      <c r="D249" s="19" t="s">
        <v>520</v>
      </c>
      <c r="E249" s="19" t="s">
        <v>9</v>
      </c>
      <c r="F249" s="20">
        <v>2.73</v>
      </c>
      <c r="G249" s="20">
        <v>2.4700000000000002</v>
      </c>
      <c r="H249" s="20">
        <v>0.78</v>
      </c>
      <c r="I249" s="21">
        <v>20196229.579999998</v>
      </c>
      <c r="J249" s="21">
        <v>8363428.21</v>
      </c>
      <c r="K249" s="22">
        <v>1</v>
      </c>
      <c r="L249" s="21">
        <v>9143610.4800000004</v>
      </c>
      <c r="M249" s="21">
        <v>-2552338.2200000002</v>
      </c>
      <c r="N249" s="23" t="e">
        <f>INDEX(Cost!$E:$E,MATCH(Result_Risk7!$C249,Cost!$A:$A,0))</f>
        <v>#N/A</v>
      </c>
      <c r="O249" s="23" t="e">
        <f t="shared" si="12"/>
        <v>#N/A</v>
      </c>
      <c r="P249" s="24" t="str">
        <f t="shared" si="13"/>
        <v>0%</v>
      </c>
      <c r="Q249" s="23" t="e">
        <f t="shared" si="14"/>
        <v>#N/A</v>
      </c>
      <c r="R249" s="25" t="e">
        <f t="shared" si="15"/>
        <v>#N/A</v>
      </c>
      <c r="S249" s="11"/>
    </row>
    <row r="250" spans="1:19" s="4" customFormat="1" hidden="1">
      <c r="A250" s="18">
        <v>4</v>
      </c>
      <c r="B250" s="19" t="s">
        <v>504</v>
      </c>
      <c r="C250" s="19" t="s">
        <v>521</v>
      </c>
      <c r="D250" s="19" t="s">
        <v>522</v>
      </c>
      <c r="E250" s="19" t="s">
        <v>9</v>
      </c>
      <c r="F250" s="20">
        <v>4.08</v>
      </c>
      <c r="G250" s="20">
        <v>4</v>
      </c>
      <c r="H250" s="20">
        <v>1.41</v>
      </c>
      <c r="I250" s="21">
        <v>46782347.409999996</v>
      </c>
      <c r="J250" s="21">
        <v>21138270.91</v>
      </c>
      <c r="K250" s="22">
        <v>0</v>
      </c>
      <c r="L250" s="21">
        <v>23754539.629999999</v>
      </c>
      <c r="M250" s="21">
        <v>6290813.96</v>
      </c>
      <c r="N250" s="23" t="e">
        <f>INDEX(Cost!$E:$E,MATCH(Result_Risk7!$C250,Cost!$A:$A,0))</f>
        <v>#N/A</v>
      </c>
      <c r="O250" s="23" t="e">
        <f t="shared" si="12"/>
        <v>#N/A</v>
      </c>
      <c r="P250" s="24" t="str">
        <f t="shared" si="13"/>
        <v>0%</v>
      </c>
      <c r="Q250" s="23" t="e">
        <f t="shared" si="14"/>
        <v>#N/A</v>
      </c>
      <c r="R250" s="25" t="e">
        <f t="shared" si="15"/>
        <v>#N/A</v>
      </c>
      <c r="S250" s="11"/>
    </row>
    <row r="251" spans="1:19" s="4" customFormat="1" hidden="1">
      <c r="A251" s="18">
        <v>4</v>
      </c>
      <c r="B251" s="19" t="s">
        <v>504</v>
      </c>
      <c r="C251" s="19" t="s">
        <v>523</v>
      </c>
      <c r="D251" s="19" t="s">
        <v>524</v>
      </c>
      <c r="E251" s="19" t="s">
        <v>9</v>
      </c>
      <c r="F251" s="20">
        <v>2.5</v>
      </c>
      <c r="G251" s="20">
        <v>2.39</v>
      </c>
      <c r="H251" s="20">
        <v>1.91</v>
      </c>
      <c r="I251" s="21">
        <v>31836473</v>
      </c>
      <c r="J251" s="21">
        <v>29286147.73</v>
      </c>
      <c r="K251" s="22">
        <v>0</v>
      </c>
      <c r="L251" s="21">
        <v>30277300.300000001</v>
      </c>
      <c r="M251" s="21">
        <v>19333924.57</v>
      </c>
      <c r="N251" s="23" t="e">
        <f>INDEX(Cost!$E:$E,MATCH(Result_Risk7!$C251,Cost!$A:$A,0))</f>
        <v>#N/A</v>
      </c>
      <c r="O251" s="23" t="e">
        <f t="shared" si="12"/>
        <v>#N/A</v>
      </c>
      <c r="P251" s="24" t="str">
        <f t="shared" si="13"/>
        <v>30%</v>
      </c>
      <c r="Q251" s="23" t="e">
        <f t="shared" si="14"/>
        <v>#N/A</v>
      </c>
      <c r="R251" s="25" t="e">
        <f t="shared" si="15"/>
        <v>#N/A</v>
      </c>
      <c r="S251" s="11"/>
    </row>
    <row r="252" spans="1:19" s="4" customFormat="1" hidden="1">
      <c r="A252" s="18">
        <v>4</v>
      </c>
      <c r="B252" s="19" t="s">
        <v>504</v>
      </c>
      <c r="C252" s="19" t="s">
        <v>525</v>
      </c>
      <c r="D252" s="19" t="s">
        <v>526</v>
      </c>
      <c r="E252" s="19" t="s">
        <v>9</v>
      </c>
      <c r="F252" s="20">
        <v>5.69</v>
      </c>
      <c r="G252" s="20">
        <v>5.53</v>
      </c>
      <c r="H252" s="20">
        <v>4.6100000000000003</v>
      </c>
      <c r="I252" s="21">
        <v>74652612.359999999</v>
      </c>
      <c r="J252" s="21">
        <v>17001863.399999999</v>
      </c>
      <c r="K252" s="22">
        <v>0</v>
      </c>
      <c r="L252" s="21">
        <v>17392126.920000002</v>
      </c>
      <c r="M252" s="21">
        <v>57246240.43</v>
      </c>
      <c r="N252" s="23" t="e">
        <f>INDEX(Cost!$E:$E,MATCH(Result_Risk7!$C252,Cost!$A:$A,0))</f>
        <v>#N/A</v>
      </c>
      <c r="O252" s="23" t="e">
        <f t="shared" si="12"/>
        <v>#N/A</v>
      </c>
      <c r="P252" s="24" t="str">
        <f t="shared" si="13"/>
        <v>60%</v>
      </c>
      <c r="Q252" s="23" t="e">
        <f t="shared" si="14"/>
        <v>#N/A</v>
      </c>
      <c r="R252" s="25" t="e">
        <f t="shared" si="15"/>
        <v>#N/A</v>
      </c>
      <c r="S252" s="11"/>
    </row>
    <row r="253" spans="1:19" s="4" customFormat="1" hidden="1">
      <c r="A253" s="18">
        <v>4</v>
      </c>
      <c r="B253" s="19" t="s">
        <v>527</v>
      </c>
      <c r="C253" s="19" t="s">
        <v>528</v>
      </c>
      <c r="D253" s="19" t="s">
        <v>529</v>
      </c>
      <c r="E253" s="19" t="s">
        <v>6</v>
      </c>
      <c r="F253" s="20">
        <v>3.51</v>
      </c>
      <c r="G253" s="20">
        <v>3.32</v>
      </c>
      <c r="H253" s="20">
        <v>0.63</v>
      </c>
      <c r="I253" s="21">
        <v>1016926656.05</v>
      </c>
      <c r="J253" s="21">
        <v>242419387.75999999</v>
      </c>
      <c r="K253" s="22">
        <v>1</v>
      </c>
      <c r="L253" s="21">
        <v>348782569.88999999</v>
      </c>
      <c r="M253" s="21">
        <v>-150999688.96000001</v>
      </c>
      <c r="N253" s="23" t="e">
        <f>INDEX(Cost!$E:$E,MATCH(Result_Risk7!$C253,Cost!$A:$A,0))</f>
        <v>#N/A</v>
      </c>
      <c r="O253" s="23" t="e">
        <f t="shared" si="12"/>
        <v>#N/A</v>
      </c>
      <c r="P253" s="24" t="str">
        <f t="shared" si="13"/>
        <v>0%</v>
      </c>
      <c r="Q253" s="23" t="e">
        <f t="shared" si="14"/>
        <v>#N/A</v>
      </c>
      <c r="R253" s="25" t="e">
        <f t="shared" si="15"/>
        <v>#N/A</v>
      </c>
      <c r="S253" s="11"/>
    </row>
    <row r="254" spans="1:19" s="4" customFormat="1" hidden="1">
      <c r="A254" s="18">
        <v>4</v>
      </c>
      <c r="B254" s="19" t="s">
        <v>527</v>
      </c>
      <c r="C254" s="19" t="s">
        <v>530</v>
      </c>
      <c r="D254" s="19" t="s">
        <v>531</v>
      </c>
      <c r="E254" s="19" t="s">
        <v>47</v>
      </c>
      <c r="F254" s="20">
        <v>1.53</v>
      </c>
      <c r="G254" s="20">
        <v>1.41</v>
      </c>
      <c r="H254" s="20">
        <v>0.6</v>
      </c>
      <c r="I254" s="21">
        <v>155610410.5</v>
      </c>
      <c r="J254" s="21">
        <v>99760393.769999996</v>
      </c>
      <c r="K254" s="22">
        <v>1</v>
      </c>
      <c r="L254" s="21">
        <v>127803359.27</v>
      </c>
      <c r="M254" s="21">
        <v>-115440370.75</v>
      </c>
      <c r="N254" s="23" t="e">
        <f>INDEX(Cost!$E:$E,MATCH(Result_Risk7!$C254,Cost!$A:$A,0))</f>
        <v>#N/A</v>
      </c>
      <c r="O254" s="23" t="e">
        <f t="shared" si="12"/>
        <v>#N/A</v>
      </c>
      <c r="P254" s="24" t="str">
        <f t="shared" si="13"/>
        <v>0%</v>
      </c>
      <c r="Q254" s="23" t="e">
        <f t="shared" si="14"/>
        <v>#N/A</v>
      </c>
      <c r="R254" s="25" t="e">
        <f t="shared" si="15"/>
        <v>#N/A</v>
      </c>
      <c r="S254" s="11"/>
    </row>
    <row r="255" spans="1:19" s="4" customFormat="1" hidden="1">
      <c r="A255" s="18">
        <v>4</v>
      </c>
      <c r="B255" s="19" t="s">
        <v>527</v>
      </c>
      <c r="C255" s="19" t="s">
        <v>532</v>
      </c>
      <c r="D255" s="19" t="s">
        <v>533</v>
      </c>
      <c r="E255" s="19" t="s">
        <v>9</v>
      </c>
      <c r="F255" s="20">
        <v>19.46</v>
      </c>
      <c r="G255" s="20">
        <v>19.05</v>
      </c>
      <c r="H255" s="20">
        <v>10.48</v>
      </c>
      <c r="I255" s="21">
        <v>300826415.81</v>
      </c>
      <c r="J255" s="21">
        <v>227968696.5</v>
      </c>
      <c r="K255" s="22">
        <v>0</v>
      </c>
      <c r="L255" s="21">
        <v>231186388.62</v>
      </c>
      <c r="M255" s="21">
        <v>154511432.03</v>
      </c>
      <c r="N255" s="23" t="e">
        <f>INDEX(Cost!$E:$E,MATCH(Result_Risk7!$C255,Cost!$A:$A,0))</f>
        <v>#N/A</v>
      </c>
      <c r="O255" s="23" t="e">
        <f t="shared" si="12"/>
        <v>#N/A</v>
      </c>
      <c r="P255" s="24" t="str">
        <f t="shared" si="13"/>
        <v>60%</v>
      </c>
      <c r="Q255" s="23" t="e">
        <f t="shared" si="14"/>
        <v>#N/A</v>
      </c>
      <c r="R255" s="25" t="e">
        <f t="shared" si="15"/>
        <v>#N/A</v>
      </c>
      <c r="S255" s="11"/>
    </row>
    <row r="256" spans="1:19" s="4" customFormat="1" hidden="1">
      <c r="A256" s="18">
        <v>4</v>
      </c>
      <c r="B256" s="19" t="s">
        <v>527</v>
      </c>
      <c r="C256" s="19" t="s">
        <v>534</v>
      </c>
      <c r="D256" s="19" t="s">
        <v>535</v>
      </c>
      <c r="E256" s="19" t="s">
        <v>9</v>
      </c>
      <c r="F256" s="20">
        <v>3.73</v>
      </c>
      <c r="G256" s="20">
        <v>3.6</v>
      </c>
      <c r="H256" s="20">
        <v>3.1</v>
      </c>
      <c r="I256" s="21">
        <v>94115388.799999997</v>
      </c>
      <c r="J256" s="21">
        <v>81838149.670000002</v>
      </c>
      <c r="K256" s="22">
        <v>0</v>
      </c>
      <c r="L256" s="21">
        <v>87144342.849999994</v>
      </c>
      <c r="M256" s="21">
        <v>72328947.469999999</v>
      </c>
      <c r="N256" s="23" t="e">
        <f>INDEX(Cost!$E:$E,MATCH(Result_Risk7!$C256,Cost!$A:$A,0))</f>
        <v>#N/A</v>
      </c>
      <c r="O256" s="23" t="e">
        <f t="shared" si="12"/>
        <v>#N/A</v>
      </c>
      <c r="P256" s="24" t="str">
        <f t="shared" si="13"/>
        <v>60%</v>
      </c>
      <c r="Q256" s="23" t="e">
        <f t="shared" si="14"/>
        <v>#N/A</v>
      </c>
      <c r="R256" s="25" t="e">
        <f t="shared" si="15"/>
        <v>#N/A</v>
      </c>
      <c r="S256" s="11"/>
    </row>
    <row r="257" spans="1:19" s="4" customFormat="1" hidden="1">
      <c r="A257" s="18">
        <v>4</v>
      </c>
      <c r="B257" s="19" t="s">
        <v>527</v>
      </c>
      <c r="C257" s="19" t="s">
        <v>536</v>
      </c>
      <c r="D257" s="19" t="s">
        <v>537</v>
      </c>
      <c r="E257" s="19" t="s">
        <v>9</v>
      </c>
      <c r="F257" s="20">
        <v>3.46</v>
      </c>
      <c r="G257" s="20">
        <v>3.4</v>
      </c>
      <c r="H257" s="20">
        <v>1.74</v>
      </c>
      <c r="I257" s="21">
        <v>110880172.19</v>
      </c>
      <c r="J257" s="21">
        <v>25951961.170000002</v>
      </c>
      <c r="K257" s="22">
        <v>0</v>
      </c>
      <c r="L257" s="21">
        <v>29794807.870000001</v>
      </c>
      <c r="M257" s="21">
        <v>33229781.93</v>
      </c>
      <c r="N257" s="23" t="e">
        <f>INDEX(Cost!$E:$E,MATCH(Result_Risk7!$C257,Cost!$A:$A,0))</f>
        <v>#N/A</v>
      </c>
      <c r="O257" s="23" t="e">
        <f t="shared" si="12"/>
        <v>#N/A</v>
      </c>
      <c r="P257" s="24" t="str">
        <f t="shared" si="13"/>
        <v>30%</v>
      </c>
      <c r="Q257" s="23" t="e">
        <f t="shared" si="14"/>
        <v>#N/A</v>
      </c>
      <c r="R257" s="25" t="e">
        <f t="shared" si="15"/>
        <v>#N/A</v>
      </c>
      <c r="S257" s="11"/>
    </row>
    <row r="258" spans="1:19" s="4" customFormat="1" hidden="1">
      <c r="A258" s="18">
        <v>4</v>
      </c>
      <c r="B258" s="19" t="s">
        <v>527</v>
      </c>
      <c r="C258" s="19" t="s">
        <v>538</v>
      </c>
      <c r="D258" s="19" t="s">
        <v>539</v>
      </c>
      <c r="E258" s="19" t="s">
        <v>9</v>
      </c>
      <c r="F258" s="20">
        <v>6.83</v>
      </c>
      <c r="G258" s="20">
        <v>6.62</v>
      </c>
      <c r="H258" s="20">
        <v>5.39</v>
      </c>
      <c r="I258" s="21">
        <v>44573285.810000002</v>
      </c>
      <c r="J258" s="21">
        <v>33658961.729999997</v>
      </c>
      <c r="K258" s="22">
        <v>0</v>
      </c>
      <c r="L258" s="21">
        <v>34250507.299999997</v>
      </c>
      <c r="M258" s="21">
        <v>33540585.98</v>
      </c>
      <c r="N258" s="23" t="e">
        <f>INDEX(Cost!$E:$E,MATCH(Result_Risk7!$C258,Cost!$A:$A,0))</f>
        <v>#N/A</v>
      </c>
      <c r="O258" s="23" t="e">
        <f t="shared" si="12"/>
        <v>#N/A</v>
      </c>
      <c r="P258" s="24" t="str">
        <f t="shared" si="13"/>
        <v>60%</v>
      </c>
      <c r="Q258" s="23" t="e">
        <f t="shared" si="14"/>
        <v>#N/A</v>
      </c>
      <c r="R258" s="25" t="e">
        <f t="shared" si="15"/>
        <v>#N/A</v>
      </c>
      <c r="S258" s="11"/>
    </row>
    <row r="259" spans="1:19" s="4" customFormat="1" hidden="1">
      <c r="A259" s="18">
        <v>4</v>
      </c>
      <c r="B259" s="19" t="s">
        <v>527</v>
      </c>
      <c r="C259" s="19" t="s">
        <v>540</v>
      </c>
      <c r="D259" s="19" t="s">
        <v>541</v>
      </c>
      <c r="E259" s="19" t="s">
        <v>9</v>
      </c>
      <c r="F259" s="20">
        <v>1.89</v>
      </c>
      <c r="G259" s="20">
        <v>1.73</v>
      </c>
      <c r="H259" s="20">
        <v>1.04</v>
      </c>
      <c r="I259" s="21">
        <v>26287613.300000001</v>
      </c>
      <c r="J259" s="21">
        <v>12961931.02</v>
      </c>
      <c r="K259" s="22">
        <v>0</v>
      </c>
      <c r="L259" s="21">
        <v>14936819.970000001</v>
      </c>
      <c r="M259" s="21">
        <v>1293461.01</v>
      </c>
      <c r="N259" s="23" t="e">
        <f>INDEX(Cost!$E:$E,MATCH(Result_Risk7!$C259,Cost!$A:$A,0))</f>
        <v>#N/A</v>
      </c>
      <c r="O259" s="23" t="e">
        <f t="shared" si="12"/>
        <v>#N/A</v>
      </c>
      <c r="P259" s="24" t="str">
        <f t="shared" si="13"/>
        <v>0%</v>
      </c>
      <c r="Q259" s="23" t="e">
        <f t="shared" si="14"/>
        <v>#N/A</v>
      </c>
      <c r="R259" s="25" t="e">
        <f t="shared" si="15"/>
        <v>#N/A</v>
      </c>
      <c r="S259" s="11"/>
    </row>
    <row r="260" spans="1:19" s="4" customFormat="1" hidden="1">
      <c r="A260" s="18">
        <v>4</v>
      </c>
      <c r="B260" s="19" t="s">
        <v>527</v>
      </c>
      <c r="C260" s="19" t="s">
        <v>542</v>
      </c>
      <c r="D260" s="19" t="s">
        <v>543</v>
      </c>
      <c r="E260" s="19" t="s">
        <v>9</v>
      </c>
      <c r="F260" s="20">
        <v>5.17</v>
      </c>
      <c r="G260" s="20">
        <v>4.9800000000000004</v>
      </c>
      <c r="H260" s="20">
        <v>3.75</v>
      </c>
      <c r="I260" s="21">
        <v>32959172.16</v>
      </c>
      <c r="J260" s="21">
        <v>11042059.560000001</v>
      </c>
      <c r="K260" s="22">
        <v>0</v>
      </c>
      <c r="L260" s="21">
        <v>7478071.2199999997</v>
      </c>
      <c r="M260" s="21">
        <v>21721171.989999998</v>
      </c>
      <c r="N260" s="23" t="e">
        <f>INDEX(Cost!$E:$E,MATCH(Result_Risk7!$C260,Cost!$A:$A,0))</f>
        <v>#N/A</v>
      </c>
      <c r="O260" s="23" t="e">
        <f t="shared" ref="O260:O323" si="16">M260-N260</f>
        <v>#N/A</v>
      </c>
      <c r="P260" s="24" t="str">
        <f t="shared" ref="P260:P323" si="17">IF(H260&gt;3,"60%",IF(H260&gt;=2.51,"50%",IF(H260&gt;=2.01,"40%",IF(H260&gt;=1.51,"30%","0%"))))</f>
        <v>60%</v>
      </c>
      <c r="Q260" s="23" t="e">
        <f t="shared" ref="Q260:Q323" si="18">IF(O260&gt;0,O260*P260,0)</f>
        <v>#N/A</v>
      </c>
      <c r="R260" s="25" t="e">
        <f t="shared" ref="R260:R323" si="19">IF(Q260&gt;0,"ลงทุนได้","")</f>
        <v>#N/A</v>
      </c>
      <c r="S260" s="11"/>
    </row>
    <row r="261" spans="1:19" s="4" customFormat="1" hidden="1">
      <c r="A261" s="18">
        <v>4</v>
      </c>
      <c r="B261" s="19" t="s">
        <v>527</v>
      </c>
      <c r="C261" s="19" t="s">
        <v>544</v>
      </c>
      <c r="D261" s="19" t="s">
        <v>545</v>
      </c>
      <c r="E261" s="19" t="s">
        <v>9</v>
      </c>
      <c r="F261" s="20">
        <v>2.35</v>
      </c>
      <c r="G261" s="20">
        <v>2.06</v>
      </c>
      <c r="H261" s="20">
        <v>1.53</v>
      </c>
      <c r="I261" s="21">
        <v>22256215.629999999</v>
      </c>
      <c r="J261" s="21">
        <v>7247916.1799999997</v>
      </c>
      <c r="K261" s="22">
        <v>0</v>
      </c>
      <c r="L261" s="21">
        <v>9147774.3699999992</v>
      </c>
      <c r="M261" s="21">
        <v>8705194.2699999996</v>
      </c>
      <c r="N261" s="23" t="e">
        <f>INDEX(Cost!$E:$E,MATCH(Result_Risk7!$C261,Cost!$A:$A,0))</f>
        <v>#N/A</v>
      </c>
      <c r="O261" s="23" t="e">
        <f t="shared" si="16"/>
        <v>#N/A</v>
      </c>
      <c r="P261" s="24" t="str">
        <f t="shared" si="17"/>
        <v>30%</v>
      </c>
      <c r="Q261" s="23" t="e">
        <f t="shared" si="18"/>
        <v>#N/A</v>
      </c>
      <c r="R261" s="25" t="e">
        <f t="shared" si="19"/>
        <v>#N/A</v>
      </c>
      <c r="S261" s="11"/>
    </row>
    <row r="262" spans="1:19" s="4" customFormat="1" hidden="1">
      <c r="A262" s="18">
        <v>4</v>
      </c>
      <c r="B262" s="19" t="s">
        <v>527</v>
      </c>
      <c r="C262" s="19" t="s">
        <v>546</v>
      </c>
      <c r="D262" s="19" t="s">
        <v>547</v>
      </c>
      <c r="E262" s="19" t="s">
        <v>9</v>
      </c>
      <c r="F262" s="20">
        <v>3.62</v>
      </c>
      <c r="G262" s="20">
        <v>3.34</v>
      </c>
      <c r="H262" s="20">
        <v>2.54</v>
      </c>
      <c r="I262" s="21">
        <v>53469686.579999998</v>
      </c>
      <c r="J262" s="21">
        <v>20097462.84</v>
      </c>
      <c r="K262" s="22">
        <v>0</v>
      </c>
      <c r="L262" s="21">
        <v>24748508.670000002</v>
      </c>
      <c r="M262" s="21">
        <v>31407615.129999999</v>
      </c>
      <c r="N262" s="23" t="e">
        <f>INDEX(Cost!$E:$E,MATCH(Result_Risk7!$C262,Cost!$A:$A,0))</f>
        <v>#N/A</v>
      </c>
      <c r="O262" s="23" t="e">
        <f t="shared" si="16"/>
        <v>#N/A</v>
      </c>
      <c r="P262" s="24" t="str">
        <f t="shared" si="17"/>
        <v>50%</v>
      </c>
      <c r="Q262" s="23" t="e">
        <f t="shared" si="18"/>
        <v>#N/A</v>
      </c>
      <c r="R262" s="25" t="e">
        <f t="shared" si="19"/>
        <v>#N/A</v>
      </c>
      <c r="S262" s="11"/>
    </row>
    <row r="263" spans="1:19" s="4" customFormat="1" hidden="1">
      <c r="A263" s="18">
        <v>4</v>
      </c>
      <c r="B263" s="19" t="s">
        <v>527</v>
      </c>
      <c r="C263" s="19" t="s">
        <v>548</v>
      </c>
      <c r="D263" s="19" t="s">
        <v>549</v>
      </c>
      <c r="E263" s="19" t="s">
        <v>9</v>
      </c>
      <c r="F263" s="20">
        <v>5.03</v>
      </c>
      <c r="G263" s="20">
        <v>4.93</v>
      </c>
      <c r="H263" s="20">
        <v>2.36</v>
      </c>
      <c r="I263" s="21">
        <v>155869108.28999999</v>
      </c>
      <c r="J263" s="21">
        <v>74833840.870000005</v>
      </c>
      <c r="K263" s="22">
        <v>0</v>
      </c>
      <c r="L263" s="21">
        <v>76827205.140000001</v>
      </c>
      <c r="M263" s="21">
        <v>52462708.539999999</v>
      </c>
      <c r="N263" s="23" t="e">
        <f>INDEX(Cost!$E:$E,MATCH(Result_Risk7!$C263,Cost!$A:$A,0))</f>
        <v>#N/A</v>
      </c>
      <c r="O263" s="23" t="e">
        <f t="shared" si="16"/>
        <v>#N/A</v>
      </c>
      <c r="P263" s="24" t="str">
        <f t="shared" si="17"/>
        <v>40%</v>
      </c>
      <c r="Q263" s="23" t="e">
        <f t="shared" si="18"/>
        <v>#N/A</v>
      </c>
      <c r="R263" s="25" t="e">
        <f t="shared" si="19"/>
        <v>#N/A</v>
      </c>
      <c r="S263" s="11"/>
    </row>
    <row r="264" spans="1:19" s="4" customFormat="1" hidden="1">
      <c r="A264" s="18">
        <v>4</v>
      </c>
      <c r="B264" s="19" t="s">
        <v>527</v>
      </c>
      <c r="C264" s="19" t="s">
        <v>550</v>
      </c>
      <c r="D264" s="19" t="s">
        <v>551</v>
      </c>
      <c r="E264" s="19" t="s">
        <v>9</v>
      </c>
      <c r="F264" s="20">
        <v>2.6</v>
      </c>
      <c r="G264" s="20">
        <v>2.4700000000000002</v>
      </c>
      <c r="H264" s="20">
        <v>0.98</v>
      </c>
      <c r="I264" s="21">
        <v>26514735.949999999</v>
      </c>
      <c r="J264" s="21">
        <v>13089768.449999999</v>
      </c>
      <c r="K264" s="22">
        <v>0</v>
      </c>
      <c r="L264" s="21">
        <v>13774206.67</v>
      </c>
      <c r="M264" s="21">
        <v>-360571.81</v>
      </c>
      <c r="N264" s="23" t="e">
        <f>INDEX(Cost!$E:$E,MATCH(Result_Risk7!$C264,Cost!$A:$A,0))</f>
        <v>#N/A</v>
      </c>
      <c r="O264" s="23" t="e">
        <f t="shared" si="16"/>
        <v>#N/A</v>
      </c>
      <c r="P264" s="24" t="str">
        <f t="shared" si="17"/>
        <v>0%</v>
      </c>
      <c r="Q264" s="23" t="e">
        <f t="shared" si="18"/>
        <v>#N/A</v>
      </c>
      <c r="R264" s="25" t="e">
        <f t="shared" si="19"/>
        <v>#N/A</v>
      </c>
      <c r="S264" s="11"/>
    </row>
    <row r="265" spans="1:19" s="4" customFormat="1" hidden="1">
      <c r="A265" s="18">
        <v>4</v>
      </c>
      <c r="B265" s="19" t="s">
        <v>552</v>
      </c>
      <c r="C265" s="19" t="s">
        <v>553</v>
      </c>
      <c r="D265" s="19" t="s">
        <v>554</v>
      </c>
      <c r="E265" s="19" t="s">
        <v>47</v>
      </c>
      <c r="F265" s="20">
        <v>6.66</v>
      </c>
      <c r="G265" s="20">
        <v>6.17</v>
      </c>
      <c r="H265" s="20">
        <v>2.8</v>
      </c>
      <c r="I265" s="21">
        <v>302035109.5</v>
      </c>
      <c r="J265" s="21">
        <v>24860105.120000001</v>
      </c>
      <c r="K265" s="22">
        <v>0</v>
      </c>
      <c r="L265" s="21">
        <v>48491052.799999997</v>
      </c>
      <c r="M265" s="21">
        <v>95786551.640000001</v>
      </c>
      <c r="N265" s="23" t="e">
        <f>INDEX(Cost!$E:$E,MATCH(Result_Risk7!$C265,Cost!$A:$A,0))</f>
        <v>#N/A</v>
      </c>
      <c r="O265" s="23" t="e">
        <f t="shared" si="16"/>
        <v>#N/A</v>
      </c>
      <c r="P265" s="24" t="str">
        <f t="shared" si="17"/>
        <v>50%</v>
      </c>
      <c r="Q265" s="23" t="e">
        <f t="shared" si="18"/>
        <v>#N/A</v>
      </c>
      <c r="R265" s="25" t="e">
        <f t="shared" si="19"/>
        <v>#N/A</v>
      </c>
      <c r="S265" s="11"/>
    </row>
    <row r="266" spans="1:19" s="4" customFormat="1" hidden="1">
      <c r="A266" s="18">
        <v>4</v>
      </c>
      <c r="B266" s="19" t="s">
        <v>552</v>
      </c>
      <c r="C266" s="19" t="s">
        <v>555</v>
      </c>
      <c r="D266" s="19" t="s">
        <v>556</v>
      </c>
      <c r="E266" s="19" t="s">
        <v>47</v>
      </c>
      <c r="F266" s="20">
        <v>2.04</v>
      </c>
      <c r="G266" s="20">
        <v>1.83</v>
      </c>
      <c r="H266" s="20">
        <v>1.0900000000000001</v>
      </c>
      <c r="I266" s="21">
        <v>85255323.129999995</v>
      </c>
      <c r="J266" s="21">
        <v>48671416.649999999</v>
      </c>
      <c r="K266" s="22">
        <v>0</v>
      </c>
      <c r="L266" s="21">
        <v>40536941.630000003</v>
      </c>
      <c r="M266" s="21">
        <v>6849350.7800000003</v>
      </c>
      <c r="N266" s="23" t="e">
        <f>INDEX(Cost!$E:$E,MATCH(Result_Risk7!$C266,Cost!$A:$A,0))</f>
        <v>#N/A</v>
      </c>
      <c r="O266" s="23" t="e">
        <f t="shared" si="16"/>
        <v>#N/A</v>
      </c>
      <c r="P266" s="24" t="str">
        <f t="shared" si="17"/>
        <v>0%</v>
      </c>
      <c r="Q266" s="23" t="e">
        <f t="shared" si="18"/>
        <v>#N/A</v>
      </c>
      <c r="R266" s="25" t="e">
        <f t="shared" si="19"/>
        <v>#N/A</v>
      </c>
      <c r="S266" s="11"/>
    </row>
    <row r="267" spans="1:19" s="4" customFormat="1" hidden="1">
      <c r="A267" s="18">
        <v>4</v>
      </c>
      <c r="B267" s="19" t="s">
        <v>552</v>
      </c>
      <c r="C267" s="19" t="s">
        <v>557</v>
      </c>
      <c r="D267" s="19" t="s">
        <v>558</v>
      </c>
      <c r="E267" s="19" t="s">
        <v>9</v>
      </c>
      <c r="F267" s="20">
        <v>3.36</v>
      </c>
      <c r="G267" s="20">
        <v>3.14</v>
      </c>
      <c r="H267" s="20">
        <v>1.69</v>
      </c>
      <c r="I267" s="21">
        <v>27594283.66</v>
      </c>
      <c r="J267" s="21">
        <v>19778425.109999999</v>
      </c>
      <c r="K267" s="22">
        <v>0</v>
      </c>
      <c r="L267" s="21">
        <v>20538346.890000001</v>
      </c>
      <c r="M267" s="21">
        <v>8008434.4699999997</v>
      </c>
      <c r="N267" s="23" t="e">
        <f>INDEX(Cost!$E:$E,MATCH(Result_Risk7!$C267,Cost!$A:$A,0))</f>
        <v>#N/A</v>
      </c>
      <c r="O267" s="23" t="e">
        <f t="shared" si="16"/>
        <v>#N/A</v>
      </c>
      <c r="P267" s="24" t="str">
        <f t="shared" si="17"/>
        <v>30%</v>
      </c>
      <c r="Q267" s="23" t="e">
        <f t="shared" si="18"/>
        <v>#N/A</v>
      </c>
      <c r="R267" s="25" t="e">
        <f t="shared" si="19"/>
        <v>#N/A</v>
      </c>
      <c r="S267" s="11"/>
    </row>
    <row r="268" spans="1:19" s="4" customFormat="1" hidden="1">
      <c r="A268" s="18">
        <v>4</v>
      </c>
      <c r="B268" s="19" t="s">
        <v>552</v>
      </c>
      <c r="C268" s="19" t="s">
        <v>559</v>
      </c>
      <c r="D268" s="19" t="s">
        <v>560</v>
      </c>
      <c r="E268" s="19" t="s">
        <v>9</v>
      </c>
      <c r="F268" s="20">
        <v>1.42</v>
      </c>
      <c r="G268" s="20">
        <v>1.31</v>
      </c>
      <c r="H268" s="20">
        <v>0.6</v>
      </c>
      <c r="I268" s="21">
        <v>6549574.6500000004</v>
      </c>
      <c r="J268" s="21">
        <v>4337963.2699999996</v>
      </c>
      <c r="K268" s="22">
        <v>2</v>
      </c>
      <c r="L268" s="21">
        <v>5294042.62</v>
      </c>
      <c r="M268" s="21">
        <v>-6263467.4900000002</v>
      </c>
      <c r="N268" s="23" t="e">
        <f>INDEX(Cost!$E:$E,MATCH(Result_Risk7!$C268,Cost!$A:$A,0))</f>
        <v>#N/A</v>
      </c>
      <c r="O268" s="23" t="e">
        <f t="shared" si="16"/>
        <v>#N/A</v>
      </c>
      <c r="P268" s="24" t="str">
        <f t="shared" si="17"/>
        <v>0%</v>
      </c>
      <c r="Q268" s="23" t="e">
        <f t="shared" si="18"/>
        <v>#N/A</v>
      </c>
      <c r="R268" s="25" t="e">
        <f t="shared" si="19"/>
        <v>#N/A</v>
      </c>
      <c r="S268" s="11"/>
    </row>
    <row r="269" spans="1:19" s="4" customFormat="1" hidden="1">
      <c r="A269" s="18">
        <v>4</v>
      </c>
      <c r="B269" s="19" t="s">
        <v>552</v>
      </c>
      <c r="C269" s="19" t="s">
        <v>561</v>
      </c>
      <c r="D269" s="19" t="s">
        <v>562</v>
      </c>
      <c r="E269" s="19" t="s">
        <v>9</v>
      </c>
      <c r="F269" s="20">
        <v>3.16</v>
      </c>
      <c r="G269" s="20">
        <v>2.99</v>
      </c>
      <c r="H269" s="20">
        <v>1.39</v>
      </c>
      <c r="I269" s="21">
        <v>26626363.23</v>
      </c>
      <c r="J269" s="21">
        <v>12030611.210000001</v>
      </c>
      <c r="K269" s="22">
        <v>0</v>
      </c>
      <c r="L269" s="21">
        <v>14237804.24</v>
      </c>
      <c r="M269" s="21">
        <v>4818618.88</v>
      </c>
      <c r="N269" s="23" t="e">
        <f>INDEX(Cost!$E:$E,MATCH(Result_Risk7!$C269,Cost!$A:$A,0))</f>
        <v>#N/A</v>
      </c>
      <c r="O269" s="23" t="e">
        <f t="shared" si="16"/>
        <v>#N/A</v>
      </c>
      <c r="P269" s="24" t="str">
        <f t="shared" si="17"/>
        <v>0%</v>
      </c>
      <c r="Q269" s="23" t="e">
        <f t="shared" si="18"/>
        <v>#N/A</v>
      </c>
      <c r="R269" s="25" t="e">
        <f t="shared" si="19"/>
        <v>#N/A</v>
      </c>
      <c r="S269" s="11"/>
    </row>
    <row r="270" spans="1:19" s="4" customFormat="1" hidden="1">
      <c r="A270" s="18">
        <v>4</v>
      </c>
      <c r="B270" s="19" t="s">
        <v>552</v>
      </c>
      <c r="C270" s="19" t="s">
        <v>563</v>
      </c>
      <c r="D270" s="19" t="s">
        <v>564</v>
      </c>
      <c r="E270" s="19" t="s">
        <v>9</v>
      </c>
      <c r="F270" s="20">
        <v>13.27</v>
      </c>
      <c r="G270" s="20">
        <v>13.05</v>
      </c>
      <c r="H270" s="20">
        <v>7.34</v>
      </c>
      <c r="I270" s="21">
        <v>80376031.629999995</v>
      </c>
      <c r="J270" s="21">
        <v>61383862.950000003</v>
      </c>
      <c r="K270" s="22">
        <v>0</v>
      </c>
      <c r="L270" s="21">
        <v>63986194.969999999</v>
      </c>
      <c r="M270" s="21">
        <v>41498792.899999999</v>
      </c>
      <c r="N270" s="23" t="e">
        <f>INDEX(Cost!$E:$E,MATCH(Result_Risk7!$C270,Cost!$A:$A,0))</f>
        <v>#N/A</v>
      </c>
      <c r="O270" s="23" t="e">
        <f t="shared" si="16"/>
        <v>#N/A</v>
      </c>
      <c r="P270" s="24" t="str">
        <f t="shared" si="17"/>
        <v>60%</v>
      </c>
      <c r="Q270" s="23" t="e">
        <f t="shared" si="18"/>
        <v>#N/A</v>
      </c>
      <c r="R270" s="25" t="e">
        <f t="shared" si="19"/>
        <v>#N/A</v>
      </c>
      <c r="S270" s="11"/>
    </row>
    <row r="271" spans="1:19" s="4" customFormat="1" hidden="1">
      <c r="A271" s="18">
        <v>4</v>
      </c>
      <c r="B271" s="19" t="s">
        <v>565</v>
      </c>
      <c r="C271" s="19" t="s">
        <v>566</v>
      </c>
      <c r="D271" s="19" t="s">
        <v>567</v>
      </c>
      <c r="E271" s="19" t="s">
        <v>47</v>
      </c>
      <c r="F271" s="20">
        <v>3.03</v>
      </c>
      <c r="G271" s="20">
        <v>2.87</v>
      </c>
      <c r="H271" s="20">
        <v>1.39</v>
      </c>
      <c r="I271" s="21">
        <v>403822934.12</v>
      </c>
      <c r="J271" s="21">
        <v>205235071.62</v>
      </c>
      <c r="K271" s="22">
        <v>0</v>
      </c>
      <c r="L271" s="21">
        <v>224955261.13999999</v>
      </c>
      <c r="M271" s="21">
        <v>80690075.420000002</v>
      </c>
      <c r="N271" s="23" t="e">
        <f>INDEX(Cost!$E:$E,MATCH(Result_Risk7!$C271,Cost!$A:$A,0))</f>
        <v>#N/A</v>
      </c>
      <c r="O271" s="23" t="e">
        <f t="shared" si="16"/>
        <v>#N/A</v>
      </c>
      <c r="P271" s="24" t="str">
        <f t="shared" si="17"/>
        <v>0%</v>
      </c>
      <c r="Q271" s="23" t="e">
        <f t="shared" si="18"/>
        <v>#N/A</v>
      </c>
      <c r="R271" s="25" t="e">
        <f t="shared" si="19"/>
        <v>#N/A</v>
      </c>
      <c r="S271" s="11"/>
    </row>
    <row r="272" spans="1:19" s="4" customFormat="1" hidden="1">
      <c r="A272" s="18">
        <v>4</v>
      </c>
      <c r="B272" s="19" t="s">
        <v>565</v>
      </c>
      <c r="C272" s="19" t="s">
        <v>568</v>
      </c>
      <c r="D272" s="19" t="s">
        <v>569</v>
      </c>
      <c r="E272" s="19" t="s">
        <v>9</v>
      </c>
      <c r="F272" s="20">
        <v>22.24</v>
      </c>
      <c r="G272" s="20">
        <v>22.1</v>
      </c>
      <c r="H272" s="20">
        <v>16.23</v>
      </c>
      <c r="I272" s="21">
        <v>220768000.06</v>
      </c>
      <c r="J272" s="21">
        <v>112786082.23</v>
      </c>
      <c r="K272" s="22">
        <v>0</v>
      </c>
      <c r="L272" s="21">
        <v>116672905</v>
      </c>
      <c r="M272" s="21">
        <v>158153592.91999999</v>
      </c>
      <c r="N272" s="23" t="e">
        <f>INDEX(Cost!$E:$E,MATCH(Result_Risk7!$C272,Cost!$A:$A,0))</f>
        <v>#N/A</v>
      </c>
      <c r="O272" s="23" t="e">
        <f t="shared" si="16"/>
        <v>#N/A</v>
      </c>
      <c r="P272" s="24" t="str">
        <f t="shared" si="17"/>
        <v>60%</v>
      </c>
      <c r="Q272" s="23" t="e">
        <f t="shared" si="18"/>
        <v>#N/A</v>
      </c>
      <c r="R272" s="25" t="e">
        <f t="shared" si="19"/>
        <v>#N/A</v>
      </c>
      <c r="S272" s="11"/>
    </row>
    <row r="273" spans="1:19" s="4" customFormat="1" hidden="1">
      <c r="A273" s="18">
        <v>4</v>
      </c>
      <c r="B273" s="19" t="s">
        <v>565</v>
      </c>
      <c r="C273" s="19" t="s">
        <v>570</v>
      </c>
      <c r="D273" s="19" t="s">
        <v>571</v>
      </c>
      <c r="E273" s="19" t="s">
        <v>9</v>
      </c>
      <c r="F273" s="20">
        <v>6.09</v>
      </c>
      <c r="G273" s="20">
        <v>5.98</v>
      </c>
      <c r="H273" s="20">
        <v>4.24</v>
      </c>
      <c r="I273" s="21">
        <v>138428973.34999999</v>
      </c>
      <c r="J273" s="21">
        <v>66397468.229999997</v>
      </c>
      <c r="K273" s="22">
        <v>0</v>
      </c>
      <c r="L273" s="21">
        <v>72002256.170000002</v>
      </c>
      <c r="M273" s="21">
        <v>87544151.909999996</v>
      </c>
      <c r="N273" s="23" t="e">
        <f>INDEX(Cost!$E:$E,MATCH(Result_Risk7!$C273,Cost!$A:$A,0))</f>
        <v>#N/A</v>
      </c>
      <c r="O273" s="23" t="e">
        <f t="shared" si="16"/>
        <v>#N/A</v>
      </c>
      <c r="P273" s="24" t="str">
        <f t="shared" si="17"/>
        <v>60%</v>
      </c>
      <c r="Q273" s="23" t="e">
        <f t="shared" si="18"/>
        <v>#N/A</v>
      </c>
      <c r="R273" s="25" t="e">
        <f t="shared" si="19"/>
        <v>#N/A</v>
      </c>
      <c r="S273" s="11"/>
    </row>
    <row r="274" spans="1:19" s="4" customFormat="1" hidden="1">
      <c r="A274" s="18">
        <v>4</v>
      </c>
      <c r="B274" s="19" t="s">
        <v>565</v>
      </c>
      <c r="C274" s="19" t="s">
        <v>572</v>
      </c>
      <c r="D274" s="19" t="s">
        <v>573</v>
      </c>
      <c r="E274" s="19" t="s">
        <v>9</v>
      </c>
      <c r="F274" s="20">
        <v>5.01</v>
      </c>
      <c r="G274" s="20">
        <v>4.9000000000000004</v>
      </c>
      <c r="H274" s="20">
        <v>3.41</v>
      </c>
      <c r="I274" s="21">
        <v>163782530</v>
      </c>
      <c r="J274" s="21">
        <v>63778932.5</v>
      </c>
      <c r="K274" s="22">
        <v>0</v>
      </c>
      <c r="L274" s="21">
        <v>76442943.359999999</v>
      </c>
      <c r="M274" s="21">
        <v>98349162.200000003</v>
      </c>
      <c r="N274" s="23" t="e">
        <f>INDEX(Cost!$E:$E,MATCH(Result_Risk7!$C274,Cost!$A:$A,0))</f>
        <v>#N/A</v>
      </c>
      <c r="O274" s="23" t="e">
        <f t="shared" si="16"/>
        <v>#N/A</v>
      </c>
      <c r="P274" s="24" t="str">
        <f t="shared" si="17"/>
        <v>60%</v>
      </c>
      <c r="Q274" s="23" t="e">
        <f t="shared" si="18"/>
        <v>#N/A</v>
      </c>
      <c r="R274" s="25" t="e">
        <f t="shared" si="19"/>
        <v>#N/A</v>
      </c>
      <c r="S274" s="11"/>
    </row>
    <row r="275" spans="1:19" s="4" customFormat="1" hidden="1">
      <c r="A275" s="18">
        <v>4</v>
      </c>
      <c r="B275" s="19" t="s">
        <v>565</v>
      </c>
      <c r="C275" s="19" t="s">
        <v>574</v>
      </c>
      <c r="D275" s="19" t="s">
        <v>575</v>
      </c>
      <c r="E275" s="19" t="s">
        <v>9</v>
      </c>
      <c r="F275" s="20">
        <v>2.79</v>
      </c>
      <c r="G275" s="20">
        <v>2.66</v>
      </c>
      <c r="H275" s="20">
        <v>1.63</v>
      </c>
      <c r="I275" s="21">
        <v>43226861.090000004</v>
      </c>
      <c r="J275" s="21">
        <v>13373569.439999999</v>
      </c>
      <c r="K275" s="22">
        <v>0</v>
      </c>
      <c r="L275" s="21">
        <v>14832710.18</v>
      </c>
      <c r="M275" s="21">
        <v>14644092.220000001</v>
      </c>
      <c r="N275" s="23" t="e">
        <f>INDEX(Cost!$E:$E,MATCH(Result_Risk7!$C275,Cost!$A:$A,0))</f>
        <v>#N/A</v>
      </c>
      <c r="O275" s="23" t="e">
        <f t="shared" si="16"/>
        <v>#N/A</v>
      </c>
      <c r="P275" s="24" t="str">
        <f t="shared" si="17"/>
        <v>30%</v>
      </c>
      <c r="Q275" s="23" t="e">
        <f t="shared" si="18"/>
        <v>#N/A</v>
      </c>
      <c r="R275" s="25" t="e">
        <f t="shared" si="19"/>
        <v>#N/A</v>
      </c>
      <c r="S275" s="11"/>
    </row>
    <row r="276" spans="1:19" s="4" customFormat="1" hidden="1">
      <c r="A276" s="18">
        <v>4</v>
      </c>
      <c r="B276" s="19" t="s">
        <v>565</v>
      </c>
      <c r="C276" s="19" t="s">
        <v>576</v>
      </c>
      <c r="D276" s="19" t="s">
        <v>577</v>
      </c>
      <c r="E276" s="19" t="s">
        <v>9</v>
      </c>
      <c r="F276" s="20">
        <v>5.0999999999999996</v>
      </c>
      <c r="G276" s="20">
        <v>4.9800000000000004</v>
      </c>
      <c r="H276" s="20">
        <v>3.3</v>
      </c>
      <c r="I276" s="21">
        <v>160213499.77000001</v>
      </c>
      <c r="J276" s="21">
        <v>51168368.090000004</v>
      </c>
      <c r="K276" s="22">
        <v>0</v>
      </c>
      <c r="L276" s="21">
        <v>62276688.219999999</v>
      </c>
      <c r="M276" s="21">
        <v>89689832.409999996</v>
      </c>
      <c r="N276" s="23" t="e">
        <f>INDEX(Cost!$E:$E,MATCH(Result_Risk7!$C276,Cost!$A:$A,0))</f>
        <v>#N/A</v>
      </c>
      <c r="O276" s="23" t="e">
        <f t="shared" si="16"/>
        <v>#N/A</v>
      </c>
      <c r="P276" s="24" t="str">
        <f t="shared" si="17"/>
        <v>60%</v>
      </c>
      <c r="Q276" s="23" t="e">
        <f t="shared" si="18"/>
        <v>#N/A</v>
      </c>
      <c r="R276" s="25" t="e">
        <f t="shared" si="19"/>
        <v>#N/A</v>
      </c>
      <c r="S276" s="11"/>
    </row>
    <row r="277" spans="1:19" s="4" customFormat="1" hidden="1">
      <c r="A277" s="18">
        <v>4</v>
      </c>
      <c r="B277" s="19" t="s">
        <v>565</v>
      </c>
      <c r="C277" s="19" t="s">
        <v>578</v>
      </c>
      <c r="D277" s="19" t="s">
        <v>579</v>
      </c>
      <c r="E277" s="19" t="s">
        <v>9</v>
      </c>
      <c r="F277" s="20">
        <v>6.33</v>
      </c>
      <c r="G277" s="20">
        <v>6.22</v>
      </c>
      <c r="H277" s="20">
        <v>3.75</v>
      </c>
      <c r="I277" s="21">
        <v>47884771.859999999</v>
      </c>
      <c r="J277" s="21">
        <v>34794283.390000001</v>
      </c>
      <c r="K277" s="22">
        <v>0</v>
      </c>
      <c r="L277" s="21">
        <v>32141180.920000002</v>
      </c>
      <c r="M277" s="21">
        <v>24683031.949999999</v>
      </c>
      <c r="N277" s="23" t="e">
        <f>INDEX(Cost!$E:$E,MATCH(Result_Risk7!$C277,Cost!$A:$A,0))</f>
        <v>#N/A</v>
      </c>
      <c r="O277" s="23" t="e">
        <f t="shared" si="16"/>
        <v>#N/A</v>
      </c>
      <c r="P277" s="24" t="str">
        <f t="shared" si="17"/>
        <v>60%</v>
      </c>
      <c r="Q277" s="23" t="e">
        <f t="shared" si="18"/>
        <v>#N/A</v>
      </c>
      <c r="R277" s="25" t="e">
        <f t="shared" si="19"/>
        <v>#N/A</v>
      </c>
      <c r="S277" s="11"/>
    </row>
    <row r="278" spans="1:19" s="4" customFormat="1" hidden="1">
      <c r="A278" s="18">
        <v>5</v>
      </c>
      <c r="B278" s="19" t="s">
        <v>583</v>
      </c>
      <c r="C278" s="19" t="s">
        <v>584</v>
      </c>
      <c r="D278" s="19" t="s">
        <v>585</v>
      </c>
      <c r="E278" s="19" t="s">
        <v>47</v>
      </c>
      <c r="F278" s="20">
        <v>5.07</v>
      </c>
      <c r="G278" s="20">
        <v>4.84</v>
      </c>
      <c r="H278" s="20">
        <v>3.06</v>
      </c>
      <c r="I278" s="21">
        <v>878429879.72000003</v>
      </c>
      <c r="J278" s="21">
        <v>254280031.59</v>
      </c>
      <c r="K278" s="22">
        <v>0</v>
      </c>
      <c r="L278" s="21">
        <v>391949315.33999997</v>
      </c>
      <c r="M278" s="21">
        <v>443328811.33999997</v>
      </c>
      <c r="N278" s="23" t="e">
        <f>INDEX(Cost!$E:$E,MATCH(Result_Risk7!$C278,Cost!$A:$A,0))</f>
        <v>#N/A</v>
      </c>
      <c r="O278" s="23" t="e">
        <f t="shared" si="16"/>
        <v>#N/A</v>
      </c>
      <c r="P278" s="24" t="str">
        <f t="shared" si="17"/>
        <v>60%</v>
      </c>
      <c r="Q278" s="23" t="e">
        <f t="shared" si="18"/>
        <v>#N/A</v>
      </c>
      <c r="R278" s="25" t="e">
        <f t="shared" si="19"/>
        <v>#N/A</v>
      </c>
      <c r="S278" s="11"/>
    </row>
    <row r="279" spans="1:19" s="4" customFormat="1" hidden="1">
      <c r="A279" s="18">
        <v>5</v>
      </c>
      <c r="B279" s="19" t="s">
        <v>583</v>
      </c>
      <c r="C279" s="19" t="s">
        <v>586</v>
      </c>
      <c r="D279" s="19" t="s">
        <v>587</v>
      </c>
      <c r="E279" s="19" t="s">
        <v>47</v>
      </c>
      <c r="F279" s="20">
        <v>10.52</v>
      </c>
      <c r="G279" s="20">
        <v>10.220000000000001</v>
      </c>
      <c r="H279" s="20">
        <v>7.97</v>
      </c>
      <c r="I279" s="21">
        <v>621172717.07000005</v>
      </c>
      <c r="J279" s="21">
        <v>268374604.15000001</v>
      </c>
      <c r="K279" s="22">
        <v>0</v>
      </c>
      <c r="L279" s="21">
        <v>283115940.50999999</v>
      </c>
      <c r="M279" s="21">
        <v>454794927.77999997</v>
      </c>
      <c r="N279" s="23" t="e">
        <f>INDEX(Cost!$E:$E,MATCH(Result_Risk7!$C279,Cost!$A:$A,0))</f>
        <v>#N/A</v>
      </c>
      <c r="O279" s="23" t="e">
        <f t="shared" si="16"/>
        <v>#N/A</v>
      </c>
      <c r="P279" s="24" t="str">
        <f t="shared" si="17"/>
        <v>60%</v>
      </c>
      <c r="Q279" s="23" t="e">
        <f t="shared" si="18"/>
        <v>#N/A</v>
      </c>
      <c r="R279" s="25" t="e">
        <f t="shared" si="19"/>
        <v>#N/A</v>
      </c>
      <c r="S279" s="11"/>
    </row>
    <row r="280" spans="1:19" s="4" customFormat="1" hidden="1">
      <c r="A280" s="18">
        <v>5</v>
      </c>
      <c r="B280" s="19" t="s">
        <v>583</v>
      </c>
      <c r="C280" s="19" t="s">
        <v>588</v>
      </c>
      <c r="D280" s="19" t="s">
        <v>589</v>
      </c>
      <c r="E280" s="19" t="s">
        <v>9</v>
      </c>
      <c r="F280" s="20">
        <v>8.06</v>
      </c>
      <c r="G280" s="20">
        <v>7.7</v>
      </c>
      <c r="H280" s="20">
        <v>5.42</v>
      </c>
      <c r="I280" s="21">
        <v>102135004.26000001</v>
      </c>
      <c r="J280" s="21">
        <v>43140222.549999997</v>
      </c>
      <c r="K280" s="22">
        <v>0</v>
      </c>
      <c r="L280" s="21">
        <v>46444911.670000002</v>
      </c>
      <c r="M280" s="21">
        <v>64040289.520000003</v>
      </c>
      <c r="N280" s="23" t="e">
        <f>INDEX(Cost!$E:$E,MATCH(Result_Risk7!$C280,Cost!$A:$A,0))</f>
        <v>#N/A</v>
      </c>
      <c r="O280" s="23" t="e">
        <f t="shared" si="16"/>
        <v>#N/A</v>
      </c>
      <c r="P280" s="24" t="str">
        <f t="shared" si="17"/>
        <v>60%</v>
      </c>
      <c r="Q280" s="23" t="e">
        <f t="shared" si="18"/>
        <v>#N/A</v>
      </c>
      <c r="R280" s="25" t="e">
        <f t="shared" si="19"/>
        <v>#N/A</v>
      </c>
      <c r="S280" s="11"/>
    </row>
    <row r="281" spans="1:19" s="4" customFormat="1" hidden="1">
      <c r="A281" s="18">
        <v>5</v>
      </c>
      <c r="B281" s="19" t="s">
        <v>583</v>
      </c>
      <c r="C281" s="19" t="s">
        <v>590</v>
      </c>
      <c r="D281" s="19" t="s">
        <v>591</v>
      </c>
      <c r="E281" s="19" t="s">
        <v>9</v>
      </c>
      <c r="F281" s="20">
        <v>6.51</v>
      </c>
      <c r="G281" s="20">
        <v>6</v>
      </c>
      <c r="H281" s="20">
        <v>2.85</v>
      </c>
      <c r="I281" s="21">
        <v>25229993.670000002</v>
      </c>
      <c r="J281" s="21">
        <v>12833613.560000001</v>
      </c>
      <c r="K281" s="22">
        <v>0</v>
      </c>
      <c r="L281" s="21">
        <v>15711230.43</v>
      </c>
      <c r="M281" s="21">
        <v>8477894.5299999993</v>
      </c>
      <c r="N281" s="23" t="e">
        <f>INDEX(Cost!$E:$E,MATCH(Result_Risk7!$C281,Cost!$A:$A,0))</f>
        <v>#N/A</v>
      </c>
      <c r="O281" s="23" t="e">
        <f t="shared" si="16"/>
        <v>#N/A</v>
      </c>
      <c r="P281" s="24" t="str">
        <f t="shared" si="17"/>
        <v>50%</v>
      </c>
      <c r="Q281" s="23" t="e">
        <f t="shared" si="18"/>
        <v>#N/A</v>
      </c>
      <c r="R281" s="25" t="e">
        <f t="shared" si="19"/>
        <v>#N/A</v>
      </c>
      <c r="S281" s="11"/>
    </row>
    <row r="282" spans="1:19" s="4" customFormat="1" hidden="1">
      <c r="A282" s="18">
        <v>5</v>
      </c>
      <c r="B282" s="19" t="s">
        <v>583</v>
      </c>
      <c r="C282" s="19" t="s">
        <v>592</v>
      </c>
      <c r="D282" s="19" t="s">
        <v>593</v>
      </c>
      <c r="E282" s="19" t="s">
        <v>9</v>
      </c>
      <c r="F282" s="20">
        <v>5.15</v>
      </c>
      <c r="G282" s="20">
        <v>4.8600000000000003</v>
      </c>
      <c r="H282" s="20">
        <v>4.07</v>
      </c>
      <c r="I282" s="21">
        <v>82245665.109999999</v>
      </c>
      <c r="J282" s="21">
        <v>1671236.48</v>
      </c>
      <c r="K282" s="22">
        <v>0</v>
      </c>
      <c r="L282" s="21">
        <v>9520789.5199999996</v>
      </c>
      <c r="M282" s="21">
        <v>60805099.020000003</v>
      </c>
      <c r="N282" s="23" t="e">
        <f>INDEX(Cost!$E:$E,MATCH(Result_Risk7!$C282,Cost!$A:$A,0))</f>
        <v>#N/A</v>
      </c>
      <c r="O282" s="23" t="e">
        <f t="shared" si="16"/>
        <v>#N/A</v>
      </c>
      <c r="P282" s="24" t="str">
        <f t="shared" si="17"/>
        <v>60%</v>
      </c>
      <c r="Q282" s="23" t="e">
        <f t="shared" si="18"/>
        <v>#N/A</v>
      </c>
      <c r="R282" s="25" t="e">
        <f t="shared" si="19"/>
        <v>#N/A</v>
      </c>
      <c r="S282" s="11"/>
    </row>
    <row r="283" spans="1:19" s="4" customFormat="1" hidden="1">
      <c r="A283" s="18">
        <v>5</v>
      </c>
      <c r="B283" s="19" t="s">
        <v>583</v>
      </c>
      <c r="C283" s="19" t="s">
        <v>594</v>
      </c>
      <c r="D283" s="19" t="s">
        <v>595</v>
      </c>
      <c r="E283" s="19" t="s">
        <v>9</v>
      </c>
      <c r="F283" s="20">
        <v>3.15</v>
      </c>
      <c r="G283" s="20">
        <v>2.87</v>
      </c>
      <c r="H283" s="20">
        <v>2.16</v>
      </c>
      <c r="I283" s="21">
        <v>11491796.539999999</v>
      </c>
      <c r="J283" s="21">
        <v>-4173608.6</v>
      </c>
      <c r="K283" s="22">
        <v>1</v>
      </c>
      <c r="L283" s="21">
        <v>-2495777.4700000002</v>
      </c>
      <c r="M283" s="21">
        <v>6179836.7400000002</v>
      </c>
      <c r="N283" s="23" t="e">
        <f>INDEX(Cost!$E:$E,MATCH(Result_Risk7!$C283,Cost!$A:$A,0))</f>
        <v>#N/A</v>
      </c>
      <c r="O283" s="23" t="e">
        <f t="shared" si="16"/>
        <v>#N/A</v>
      </c>
      <c r="P283" s="24" t="str">
        <f t="shared" si="17"/>
        <v>40%</v>
      </c>
      <c r="Q283" s="23" t="e">
        <f t="shared" si="18"/>
        <v>#N/A</v>
      </c>
      <c r="R283" s="25" t="e">
        <f t="shared" si="19"/>
        <v>#N/A</v>
      </c>
      <c r="S283" s="11"/>
    </row>
    <row r="284" spans="1:19" s="4" customFormat="1" hidden="1">
      <c r="A284" s="18">
        <v>5</v>
      </c>
      <c r="B284" s="19" t="s">
        <v>583</v>
      </c>
      <c r="C284" s="19" t="s">
        <v>596</v>
      </c>
      <c r="D284" s="19" t="s">
        <v>597</v>
      </c>
      <c r="E284" s="19" t="s">
        <v>9</v>
      </c>
      <c r="F284" s="20">
        <v>2.6</v>
      </c>
      <c r="G284" s="20">
        <v>2.38</v>
      </c>
      <c r="H284" s="20">
        <v>1.48</v>
      </c>
      <c r="I284" s="21">
        <v>79678733.310000002</v>
      </c>
      <c r="J284" s="21">
        <v>2582745.12</v>
      </c>
      <c r="K284" s="22">
        <v>0</v>
      </c>
      <c r="L284" s="21">
        <v>30147709.870000001</v>
      </c>
      <c r="M284" s="21">
        <v>23722100.449999999</v>
      </c>
      <c r="N284" s="23" t="e">
        <f>INDEX(Cost!$E:$E,MATCH(Result_Risk7!$C284,Cost!$A:$A,0))</f>
        <v>#N/A</v>
      </c>
      <c r="O284" s="23" t="e">
        <f t="shared" si="16"/>
        <v>#N/A</v>
      </c>
      <c r="P284" s="24" t="str">
        <f t="shared" si="17"/>
        <v>0%</v>
      </c>
      <c r="Q284" s="23" t="e">
        <f t="shared" si="18"/>
        <v>#N/A</v>
      </c>
      <c r="R284" s="25" t="e">
        <f t="shared" si="19"/>
        <v>#N/A</v>
      </c>
      <c r="S284" s="11"/>
    </row>
    <row r="285" spans="1:19" s="4" customFormat="1" hidden="1">
      <c r="A285" s="18">
        <v>5</v>
      </c>
      <c r="B285" s="19" t="s">
        <v>583</v>
      </c>
      <c r="C285" s="19" t="s">
        <v>598</v>
      </c>
      <c r="D285" s="19" t="s">
        <v>599</v>
      </c>
      <c r="E285" s="19" t="s">
        <v>9</v>
      </c>
      <c r="F285" s="20">
        <v>7.01</v>
      </c>
      <c r="G285" s="20">
        <v>6.2</v>
      </c>
      <c r="H285" s="20">
        <v>4.78</v>
      </c>
      <c r="I285" s="21">
        <v>78563880.5</v>
      </c>
      <c r="J285" s="21">
        <v>-116405319.81999999</v>
      </c>
      <c r="K285" s="22">
        <v>1</v>
      </c>
      <c r="L285" s="21">
        <v>32522130.800000001</v>
      </c>
      <c r="M285" s="21">
        <v>49382558.969999999</v>
      </c>
      <c r="N285" s="23" t="e">
        <f>INDEX(Cost!$E:$E,MATCH(Result_Risk7!$C285,Cost!$A:$A,0))</f>
        <v>#N/A</v>
      </c>
      <c r="O285" s="23" t="e">
        <f t="shared" si="16"/>
        <v>#N/A</v>
      </c>
      <c r="P285" s="24" t="str">
        <f t="shared" si="17"/>
        <v>60%</v>
      </c>
      <c r="Q285" s="23" t="e">
        <f t="shared" si="18"/>
        <v>#N/A</v>
      </c>
      <c r="R285" s="25" t="e">
        <f t="shared" si="19"/>
        <v>#N/A</v>
      </c>
      <c r="S285" s="11"/>
    </row>
    <row r="286" spans="1:19" s="4" customFormat="1" hidden="1">
      <c r="A286" s="18">
        <v>5</v>
      </c>
      <c r="B286" s="19" t="s">
        <v>583</v>
      </c>
      <c r="C286" s="19" t="s">
        <v>600</v>
      </c>
      <c r="D286" s="19" t="s">
        <v>601</v>
      </c>
      <c r="E286" s="19" t="s">
        <v>9</v>
      </c>
      <c r="F286" s="20">
        <v>4.7699999999999996</v>
      </c>
      <c r="G286" s="20">
        <v>3.96</v>
      </c>
      <c r="H286" s="20">
        <v>3.43</v>
      </c>
      <c r="I286" s="21">
        <v>61217253.390000001</v>
      </c>
      <c r="J286" s="21">
        <v>40761624.689999998</v>
      </c>
      <c r="K286" s="22">
        <v>0</v>
      </c>
      <c r="L286" s="21">
        <v>50366393.170000002</v>
      </c>
      <c r="M286" s="21">
        <v>39540381.5</v>
      </c>
      <c r="N286" s="23" t="e">
        <f>INDEX(Cost!$E:$E,MATCH(Result_Risk7!$C286,Cost!$A:$A,0))</f>
        <v>#N/A</v>
      </c>
      <c r="O286" s="23" t="e">
        <f t="shared" si="16"/>
        <v>#N/A</v>
      </c>
      <c r="P286" s="24" t="str">
        <f t="shared" si="17"/>
        <v>60%</v>
      </c>
      <c r="Q286" s="23" t="e">
        <f t="shared" si="18"/>
        <v>#N/A</v>
      </c>
      <c r="R286" s="25" t="e">
        <f t="shared" si="19"/>
        <v>#N/A</v>
      </c>
      <c r="S286" s="11"/>
    </row>
    <row r="287" spans="1:19" s="4" customFormat="1" hidden="1">
      <c r="A287" s="18">
        <v>5</v>
      </c>
      <c r="B287" s="19" t="s">
        <v>583</v>
      </c>
      <c r="C287" s="19" t="s">
        <v>602</v>
      </c>
      <c r="D287" s="19" t="s">
        <v>603</v>
      </c>
      <c r="E287" s="19" t="s">
        <v>9</v>
      </c>
      <c r="F287" s="20">
        <v>3.95</v>
      </c>
      <c r="G287" s="20">
        <v>3.52</v>
      </c>
      <c r="H287" s="20">
        <v>1.67</v>
      </c>
      <c r="I287" s="21">
        <v>45464786.549999997</v>
      </c>
      <c r="J287" s="21">
        <v>21344260.48</v>
      </c>
      <c r="K287" s="22">
        <v>0</v>
      </c>
      <c r="L287" s="21">
        <v>28799819.280000001</v>
      </c>
      <c r="M287" s="21">
        <v>10366368.6</v>
      </c>
      <c r="N287" s="23" t="e">
        <f>INDEX(Cost!$E:$E,MATCH(Result_Risk7!$C287,Cost!$A:$A,0))</f>
        <v>#N/A</v>
      </c>
      <c r="O287" s="23" t="e">
        <f t="shared" si="16"/>
        <v>#N/A</v>
      </c>
      <c r="P287" s="24" t="str">
        <f t="shared" si="17"/>
        <v>30%</v>
      </c>
      <c r="Q287" s="23" t="e">
        <f t="shared" si="18"/>
        <v>#N/A</v>
      </c>
      <c r="R287" s="25" t="e">
        <f t="shared" si="19"/>
        <v>#N/A</v>
      </c>
      <c r="S287" s="11"/>
    </row>
    <row r="288" spans="1:19" s="4" customFormat="1" hidden="1">
      <c r="A288" s="18">
        <v>5</v>
      </c>
      <c r="B288" s="19" t="s">
        <v>583</v>
      </c>
      <c r="C288" s="19" t="s">
        <v>604</v>
      </c>
      <c r="D288" s="19" t="s">
        <v>605</v>
      </c>
      <c r="E288" s="19" t="s">
        <v>9</v>
      </c>
      <c r="F288" s="20">
        <v>7.49</v>
      </c>
      <c r="G288" s="20">
        <v>7.02</v>
      </c>
      <c r="H288" s="20">
        <v>6.08</v>
      </c>
      <c r="I288" s="21">
        <v>66621420.960000001</v>
      </c>
      <c r="J288" s="21">
        <v>18829891.190000001</v>
      </c>
      <c r="K288" s="22">
        <v>0</v>
      </c>
      <c r="L288" s="21">
        <v>20293031.75</v>
      </c>
      <c r="M288" s="21">
        <v>52190469.159999996</v>
      </c>
      <c r="N288" s="23" t="e">
        <f>INDEX(Cost!$E:$E,MATCH(Result_Risk7!$C288,Cost!$A:$A,0))</f>
        <v>#N/A</v>
      </c>
      <c r="O288" s="23" t="e">
        <f t="shared" si="16"/>
        <v>#N/A</v>
      </c>
      <c r="P288" s="24" t="str">
        <f t="shared" si="17"/>
        <v>60%</v>
      </c>
      <c r="Q288" s="23" t="e">
        <f t="shared" si="18"/>
        <v>#N/A</v>
      </c>
      <c r="R288" s="25" t="e">
        <f t="shared" si="19"/>
        <v>#N/A</v>
      </c>
      <c r="S288" s="11"/>
    </row>
    <row r="289" spans="1:19" s="4" customFormat="1" hidden="1">
      <c r="A289" s="18">
        <v>5</v>
      </c>
      <c r="B289" s="19" t="s">
        <v>583</v>
      </c>
      <c r="C289" s="19" t="s">
        <v>606</v>
      </c>
      <c r="D289" s="19" t="s">
        <v>607</v>
      </c>
      <c r="E289" s="19" t="s">
        <v>9</v>
      </c>
      <c r="F289" s="20">
        <v>6.93</v>
      </c>
      <c r="G289" s="20">
        <v>6.52</v>
      </c>
      <c r="H289" s="20">
        <v>4.5</v>
      </c>
      <c r="I289" s="21">
        <v>75183588.450000003</v>
      </c>
      <c r="J289" s="21">
        <v>38785237.719999999</v>
      </c>
      <c r="K289" s="22">
        <v>0</v>
      </c>
      <c r="L289" s="21">
        <v>46196585.979999997</v>
      </c>
      <c r="M289" s="21">
        <v>44366994.810000002</v>
      </c>
      <c r="N289" s="23" t="e">
        <f>INDEX(Cost!$E:$E,MATCH(Result_Risk7!$C289,Cost!$A:$A,0))</f>
        <v>#N/A</v>
      </c>
      <c r="O289" s="23" t="e">
        <f t="shared" si="16"/>
        <v>#N/A</v>
      </c>
      <c r="P289" s="24" t="str">
        <f t="shared" si="17"/>
        <v>60%</v>
      </c>
      <c r="Q289" s="23" t="e">
        <f t="shared" si="18"/>
        <v>#N/A</v>
      </c>
      <c r="R289" s="25" t="e">
        <f t="shared" si="19"/>
        <v>#N/A</v>
      </c>
      <c r="S289" s="11"/>
    </row>
    <row r="290" spans="1:19" s="4" customFormat="1" hidden="1">
      <c r="A290" s="18">
        <v>5</v>
      </c>
      <c r="B290" s="19" t="s">
        <v>583</v>
      </c>
      <c r="C290" s="19" t="s">
        <v>608</v>
      </c>
      <c r="D290" s="19" t="s">
        <v>609</v>
      </c>
      <c r="E290" s="19" t="s">
        <v>9</v>
      </c>
      <c r="F290" s="20">
        <v>3.31</v>
      </c>
      <c r="G290" s="20">
        <v>3.01</v>
      </c>
      <c r="H290" s="20">
        <v>2.58</v>
      </c>
      <c r="I290" s="21">
        <v>13130530.939999999</v>
      </c>
      <c r="J290" s="21">
        <v>2292011.2599999998</v>
      </c>
      <c r="K290" s="22">
        <v>0</v>
      </c>
      <c r="L290" s="21">
        <v>4096450.51</v>
      </c>
      <c r="M290" s="21">
        <v>8900783.5500000007</v>
      </c>
      <c r="N290" s="23" t="e">
        <f>INDEX(Cost!$E:$E,MATCH(Result_Risk7!$C290,Cost!$A:$A,0))</f>
        <v>#N/A</v>
      </c>
      <c r="O290" s="23" t="e">
        <f t="shared" si="16"/>
        <v>#N/A</v>
      </c>
      <c r="P290" s="24" t="str">
        <f t="shared" si="17"/>
        <v>50%</v>
      </c>
      <c r="Q290" s="23" t="e">
        <f t="shared" si="18"/>
        <v>#N/A</v>
      </c>
      <c r="R290" s="25" t="e">
        <f t="shared" si="19"/>
        <v>#N/A</v>
      </c>
      <c r="S290" s="11"/>
    </row>
    <row r="291" spans="1:19" s="4" customFormat="1" hidden="1">
      <c r="A291" s="18">
        <v>5</v>
      </c>
      <c r="B291" s="19" t="s">
        <v>583</v>
      </c>
      <c r="C291" s="19" t="s">
        <v>610</v>
      </c>
      <c r="D291" s="19" t="s">
        <v>611</v>
      </c>
      <c r="E291" s="19" t="s">
        <v>9</v>
      </c>
      <c r="F291" s="20">
        <v>6.63</v>
      </c>
      <c r="G291" s="20">
        <v>6.08</v>
      </c>
      <c r="H291" s="20">
        <v>5.17</v>
      </c>
      <c r="I291" s="21">
        <v>18249733.760000002</v>
      </c>
      <c r="J291" s="21">
        <v>744986.25</v>
      </c>
      <c r="K291" s="22">
        <v>0</v>
      </c>
      <c r="L291" s="21">
        <v>4098002.66</v>
      </c>
      <c r="M291" s="21">
        <v>13328038.720000001</v>
      </c>
      <c r="N291" s="23" t="e">
        <f>INDEX(Cost!$E:$E,MATCH(Result_Risk7!$C291,Cost!$A:$A,0))</f>
        <v>#N/A</v>
      </c>
      <c r="O291" s="23" t="e">
        <f t="shared" si="16"/>
        <v>#N/A</v>
      </c>
      <c r="P291" s="24" t="str">
        <f t="shared" si="17"/>
        <v>60%</v>
      </c>
      <c r="Q291" s="23" t="e">
        <f t="shared" si="18"/>
        <v>#N/A</v>
      </c>
      <c r="R291" s="25" t="e">
        <f t="shared" si="19"/>
        <v>#N/A</v>
      </c>
      <c r="S291" s="11"/>
    </row>
    <row r="292" spans="1:19" s="4" customFormat="1" hidden="1">
      <c r="A292" s="18">
        <v>5</v>
      </c>
      <c r="B292" s="19" t="s">
        <v>583</v>
      </c>
      <c r="C292" s="19" t="s">
        <v>612</v>
      </c>
      <c r="D292" s="19" t="s">
        <v>613</v>
      </c>
      <c r="E292" s="19" t="s">
        <v>9</v>
      </c>
      <c r="F292" s="20">
        <v>5.36</v>
      </c>
      <c r="G292" s="20">
        <v>5.05</v>
      </c>
      <c r="H292" s="20">
        <v>4.29</v>
      </c>
      <c r="I292" s="21">
        <v>37801312.579999998</v>
      </c>
      <c r="J292" s="21">
        <v>10511325.390000001</v>
      </c>
      <c r="K292" s="22">
        <v>0</v>
      </c>
      <c r="L292" s="21">
        <v>16364275.48</v>
      </c>
      <c r="M292" s="21">
        <v>28509316.879999999</v>
      </c>
      <c r="N292" s="23" t="e">
        <f>INDEX(Cost!$E:$E,MATCH(Result_Risk7!$C292,Cost!$A:$A,0))</f>
        <v>#N/A</v>
      </c>
      <c r="O292" s="23" t="e">
        <f t="shared" si="16"/>
        <v>#N/A</v>
      </c>
      <c r="P292" s="24" t="str">
        <f t="shared" si="17"/>
        <v>60%</v>
      </c>
      <c r="Q292" s="23" t="e">
        <f t="shared" si="18"/>
        <v>#N/A</v>
      </c>
      <c r="R292" s="25" t="e">
        <f t="shared" si="19"/>
        <v>#N/A</v>
      </c>
      <c r="S292" s="11"/>
    </row>
    <row r="293" spans="1:19" s="4" customFormat="1" hidden="1">
      <c r="A293" s="18">
        <v>5</v>
      </c>
      <c r="B293" s="19" t="s">
        <v>583</v>
      </c>
      <c r="C293" s="19" t="s">
        <v>614</v>
      </c>
      <c r="D293" s="19" t="s">
        <v>615</v>
      </c>
      <c r="E293" s="19" t="s">
        <v>9</v>
      </c>
      <c r="F293" s="20">
        <v>2.4</v>
      </c>
      <c r="G293" s="20">
        <v>2.08</v>
      </c>
      <c r="H293" s="20">
        <v>1.1000000000000001</v>
      </c>
      <c r="I293" s="21">
        <v>11498345.26</v>
      </c>
      <c r="J293" s="21">
        <v>-6025739.9299999997</v>
      </c>
      <c r="K293" s="22">
        <v>1</v>
      </c>
      <c r="L293" s="21">
        <v>-397291.5</v>
      </c>
      <c r="M293" s="21">
        <v>861622</v>
      </c>
      <c r="N293" s="23" t="e">
        <f>INDEX(Cost!$E:$E,MATCH(Result_Risk7!$C293,Cost!$A:$A,0))</f>
        <v>#N/A</v>
      </c>
      <c r="O293" s="23" t="e">
        <f t="shared" si="16"/>
        <v>#N/A</v>
      </c>
      <c r="P293" s="24" t="str">
        <f t="shared" si="17"/>
        <v>0%</v>
      </c>
      <c r="Q293" s="23" t="e">
        <f t="shared" si="18"/>
        <v>#N/A</v>
      </c>
      <c r="R293" s="25" t="e">
        <f t="shared" si="19"/>
        <v>#N/A</v>
      </c>
      <c r="S293" s="11"/>
    </row>
    <row r="294" spans="1:19" s="4" customFormat="1" hidden="1">
      <c r="A294" s="18">
        <v>5</v>
      </c>
      <c r="B294" s="19" t="s">
        <v>616</v>
      </c>
      <c r="C294" s="19" t="s">
        <v>617</v>
      </c>
      <c r="D294" s="19" t="s">
        <v>618</v>
      </c>
      <c r="E294" s="19" t="s">
        <v>6</v>
      </c>
      <c r="F294" s="20">
        <v>3.91</v>
      </c>
      <c r="G294" s="20">
        <v>3.78</v>
      </c>
      <c r="H294" s="20">
        <v>2.33</v>
      </c>
      <c r="I294" s="21">
        <v>1615970989.6400001</v>
      </c>
      <c r="J294" s="21">
        <v>564329015.12</v>
      </c>
      <c r="K294" s="22">
        <v>0</v>
      </c>
      <c r="L294" s="21">
        <v>563458989.17999995</v>
      </c>
      <c r="M294" s="21">
        <v>719724021.91999996</v>
      </c>
      <c r="N294" s="23" t="e">
        <f>INDEX(Cost!$E:$E,MATCH(Result_Risk7!$C294,Cost!$A:$A,0))</f>
        <v>#N/A</v>
      </c>
      <c r="O294" s="23" t="e">
        <f t="shared" si="16"/>
        <v>#N/A</v>
      </c>
      <c r="P294" s="24" t="str">
        <f t="shared" si="17"/>
        <v>40%</v>
      </c>
      <c r="Q294" s="23" t="e">
        <f t="shared" si="18"/>
        <v>#N/A</v>
      </c>
      <c r="R294" s="25" t="e">
        <f t="shared" si="19"/>
        <v>#N/A</v>
      </c>
      <c r="S294" s="11"/>
    </row>
    <row r="295" spans="1:19" s="4" customFormat="1" hidden="1">
      <c r="A295" s="18">
        <v>5</v>
      </c>
      <c r="B295" s="19" t="s">
        <v>616</v>
      </c>
      <c r="C295" s="19" t="s">
        <v>619</v>
      </c>
      <c r="D295" s="19" t="s">
        <v>620</v>
      </c>
      <c r="E295" s="19" t="s">
        <v>9</v>
      </c>
      <c r="F295" s="20">
        <v>2.48</v>
      </c>
      <c r="G295" s="20">
        <v>2.27</v>
      </c>
      <c r="H295" s="20">
        <v>0.95</v>
      </c>
      <c r="I295" s="21">
        <v>99146715.219999999</v>
      </c>
      <c r="J295" s="21">
        <v>36055586.100000001</v>
      </c>
      <c r="K295" s="22">
        <v>0</v>
      </c>
      <c r="L295" s="21">
        <v>82620471.950000003</v>
      </c>
      <c r="M295" s="21">
        <v>-3402367.81</v>
      </c>
      <c r="N295" s="23" t="e">
        <f>INDEX(Cost!$E:$E,MATCH(Result_Risk7!$C295,Cost!$A:$A,0))</f>
        <v>#N/A</v>
      </c>
      <c r="O295" s="23" t="e">
        <f t="shared" si="16"/>
        <v>#N/A</v>
      </c>
      <c r="P295" s="24" t="str">
        <f t="shared" si="17"/>
        <v>0%</v>
      </c>
      <c r="Q295" s="23" t="e">
        <f t="shared" si="18"/>
        <v>#N/A</v>
      </c>
      <c r="R295" s="25" t="e">
        <f t="shared" si="19"/>
        <v>#N/A</v>
      </c>
      <c r="S295" s="11"/>
    </row>
    <row r="296" spans="1:19" s="4" customFormat="1" hidden="1">
      <c r="A296" s="18">
        <v>5</v>
      </c>
      <c r="B296" s="19" t="s">
        <v>616</v>
      </c>
      <c r="C296" s="19" t="s">
        <v>621</v>
      </c>
      <c r="D296" s="19" t="s">
        <v>622</v>
      </c>
      <c r="E296" s="19" t="s">
        <v>9</v>
      </c>
      <c r="F296" s="20">
        <v>3.38</v>
      </c>
      <c r="G296" s="20">
        <v>3.26</v>
      </c>
      <c r="H296" s="20">
        <v>2.27</v>
      </c>
      <c r="I296" s="21">
        <v>83313930.650000006</v>
      </c>
      <c r="J296" s="21">
        <v>38877134.219999999</v>
      </c>
      <c r="K296" s="22">
        <v>0</v>
      </c>
      <c r="L296" s="21">
        <v>35327314.030000001</v>
      </c>
      <c r="M296" s="21">
        <v>44442210.710000001</v>
      </c>
      <c r="N296" s="23" t="e">
        <f>INDEX(Cost!$E:$E,MATCH(Result_Risk7!$C296,Cost!$A:$A,0))</f>
        <v>#N/A</v>
      </c>
      <c r="O296" s="23" t="e">
        <f t="shared" si="16"/>
        <v>#N/A</v>
      </c>
      <c r="P296" s="24" t="str">
        <f t="shared" si="17"/>
        <v>40%</v>
      </c>
      <c r="Q296" s="23" t="e">
        <f t="shared" si="18"/>
        <v>#N/A</v>
      </c>
      <c r="R296" s="25" t="e">
        <f t="shared" si="19"/>
        <v>#N/A</v>
      </c>
      <c r="S296" s="11"/>
    </row>
    <row r="297" spans="1:19" s="4" customFormat="1" hidden="1">
      <c r="A297" s="18">
        <v>5</v>
      </c>
      <c r="B297" s="19" t="s">
        <v>616</v>
      </c>
      <c r="C297" s="19" t="s">
        <v>623</v>
      </c>
      <c r="D297" s="19" t="s">
        <v>624</v>
      </c>
      <c r="E297" s="19" t="s">
        <v>9</v>
      </c>
      <c r="F297" s="20">
        <v>6.58</v>
      </c>
      <c r="G297" s="20">
        <v>6.38</v>
      </c>
      <c r="H297" s="20">
        <v>2.8</v>
      </c>
      <c r="I297" s="21">
        <v>143797656.94</v>
      </c>
      <c r="J297" s="21">
        <v>109316844.47</v>
      </c>
      <c r="K297" s="22">
        <v>0</v>
      </c>
      <c r="L297" s="21">
        <v>113270472.20999999</v>
      </c>
      <c r="M297" s="21">
        <v>46496012.960000001</v>
      </c>
      <c r="N297" s="23" t="e">
        <f>INDEX(Cost!$E:$E,MATCH(Result_Risk7!$C297,Cost!$A:$A,0))</f>
        <v>#N/A</v>
      </c>
      <c r="O297" s="23" t="e">
        <f t="shared" si="16"/>
        <v>#N/A</v>
      </c>
      <c r="P297" s="24" t="str">
        <f t="shared" si="17"/>
        <v>50%</v>
      </c>
      <c r="Q297" s="23" t="e">
        <f t="shared" si="18"/>
        <v>#N/A</v>
      </c>
      <c r="R297" s="25" t="e">
        <f t="shared" si="19"/>
        <v>#N/A</v>
      </c>
      <c r="S297" s="11"/>
    </row>
    <row r="298" spans="1:19" s="4" customFormat="1" hidden="1">
      <c r="A298" s="18">
        <v>5</v>
      </c>
      <c r="B298" s="19" t="s">
        <v>616</v>
      </c>
      <c r="C298" s="19" t="s">
        <v>625</v>
      </c>
      <c r="D298" s="19" t="s">
        <v>626</v>
      </c>
      <c r="E298" s="19" t="s">
        <v>9</v>
      </c>
      <c r="F298" s="20">
        <v>10.17</v>
      </c>
      <c r="G298" s="20">
        <v>9.83</v>
      </c>
      <c r="H298" s="20">
        <v>8.89</v>
      </c>
      <c r="I298" s="21">
        <v>165253698.97999999</v>
      </c>
      <c r="J298" s="21">
        <v>94205631.200000003</v>
      </c>
      <c r="K298" s="22">
        <v>0</v>
      </c>
      <c r="L298" s="21">
        <v>107947855.29000001</v>
      </c>
      <c r="M298" s="21">
        <v>142129072.09999999</v>
      </c>
      <c r="N298" s="23" t="e">
        <f>INDEX(Cost!$E:$E,MATCH(Result_Risk7!$C298,Cost!$A:$A,0))</f>
        <v>#N/A</v>
      </c>
      <c r="O298" s="23" t="e">
        <f t="shared" si="16"/>
        <v>#N/A</v>
      </c>
      <c r="P298" s="24" t="str">
        <f t="shared" si="17"/>
        <v>60%</v>
      </c>
      <c r="Q298" s="23" t="e">
        <f t="shared" si="18"/>
        <v>#N/A</v>
      </c>
      <c r="R298" s="25" t="e">
        <f t="shared" si="19"/>
        <v>#N/A</v>
      </c>
      <c r="S298" s="11"/>
    </row>
    <row r="299" spans="1:19" s="4" customFormat="1" hidden="1">
      <c r="A299" s="18">
        <v>5</v>
      </c>
      <c r="B299" s="19" t="s">
        <v>616</v>
      </c>
      <c r="C299" s="19" t="s">
        <v>627</v>
      </c>
      <c r="D299" s="19" t="s">
        <v>628</v>
      </c>
      <c r="E299" s="19" t="s">
        <v>9</v>
      </c>
      <c r="F299" s="20">
        <v>7.06</v>
      </c>
      <c r="G299" s="20">
        <v>6.8</v>
      </c>
      <c r="H299" s="20">
        <v>5.89</v>
      </c>
      <c r="I299" s="21">
        <v>118497912.7</v>
      </c>
      <c r="J299" s="21">
        <v>9061268.1500000004</v>
      </c>
      <c r="K299" s="22">
        <v>0</v>
      </c>
      <c r="L299" s="21">
        <v>13177370.4</v>
      </c>
      <c r="M299" s="21">
        <v>95613433.599999994</v>
      </c>
      <c r="N299" s="23" t="e">
        <f>INDEX(Cost!$E:$E,MATCH(Result_Risk7!$C299,Cost!$A:$A,0))</f>
        <v>#N/A</v>
      </c>
      <c r="O299" s="23" t="e">
        <f t="shared" si="16"/>
        <v>#N/A</v>
      </c>
      <c r="P299" s="24" t="str">
        <f t="shared" si="17"/>
        <v>60%</v>
      </c>
      <c r="Q299" s="23" t="e">
        <f t="shared" si="18"/>
        <v>#N/A</v>
      </c>
      <c r="R299" s="25" t="e">
        <f t="shared" si="19"/>
        <v>#N/A</v>
      </c>
      <c r="S299" s="11"/>
    </row>
    <row r="300" spans="1:19" s="4" customFormat="1" hidden="1">
      <c r="A300" s="18">
        <v>5</v>
      </c>
      <c r="B300" s="19" t="s">
        <v>616</v>
      </c>
      <c r="C300" s="19" t="s">
        <v>629</v>
      </c>
      <c r="D300" s="19" t="s">
        <v>630</v>
      </c>
      <c r="E300" s="19" t="s">
        <v>9</v>
      </c>
      <c r="F300" s="20">
        <v>1.71</v>
      </c>
      <c r="G300" s="20">
        <v>1.49</v>
      </c>
      <c r="H300" s="20">
        <v>1.01</v>
      </c>
      <c r="I300" s="21">
        <v>51175189.07</v>
      </c>
      <c r="J300" s="21">
        <v>10268109.800000001</v>
      </c>
      <c r="K300" s="22">
        <v>0</v>
      </c>
      <c r="L300" s="21">
        <v>35142881.689999998</v>
      </c>
      <c r="M300" s="21">
        <v>488833.19</v>
      </c>
      <c r="N300" s="23" t="e">
        <f>INDEX(Cost!$E:$E,MATCH(Result_Risk7!$C300,Cost!$A:$A,0))</f>
        <v>#N/A</v>
      </c>
      <c r="O300" s="23" t="e">
        <f t="shared" si="16"/>
        <v>#N/A</v>
      </c>
      <c r="P300" s="24" t="str">
        <f t="shared" si="17"/>
        <v>0%</v>
      </c>
      <c r="Q300" s="23" t="e">
        <f t="shared" si="18"/>
        <v>#N/A</v>
      </c>
      <c r="R300" s="25" t="e">
        <f t="shared" si="19"/>
        <v>#N/A</v>
      </c>
      <c r="S300" s="11"/>
    </row>
    <row r="301" spans="1:19" s="4" customFormat="1" hidden="1">
      <c r="A301" s="18">
        <v>5</v>
      </c>
      <c r="B301" s="19" t="s">
        <v>616</v>
      </c>
      <c r="C301" s="19" t="s">
        <v>631</v>
      </c>
      <c r="D301" s="19" t="s">
        <v>632</v>
      </c>
      <c r="E301" s="19" t="s">
        <v>9</v>
      </c>
      <c r="F301" s="20">
        <v>11.59</v>
      </c>
      <c r="G301" s="20">
        <v>11.17</v>
      </c>
      <c r="H301" s="20">
        <v>7.61</v>
      </c>
      <c r="I301" s="21">
        <v>132749972.33</v>
      </c>
      <c r="J301" s="21">
        <v>67165211.060000002</v>
      </c>
      <c r="K301" s="22">
        <v>0</v>
      </c>
      <c r="L301" s="21">
        <v>71944238.390000001</v>
      </c>
      <c r="M301" s="21">
        <v>82926727.540000007</v>
      </c>
      <c r="N301" s="23" t="e">
        <f>INDEX(Cost!$E:$E,MATCH(Result_Risk7!$C301,Cost!$A:$A,0))</f>
        <v>#N/A</v>
      </c>
      <c r="O301" s="23" t="e">
        <f t="shared" si="16"/>
        <v>#N/A</v>
      </c>
      <c r="P301" s="24" t="str">
        <f t="shared" si="17"/>
        <v>60%</v>
      </c>
      <c r="Q301" s="23" t="e">
        <f t="shared" si="18"/>
        <v>#N/A</v>
      </c>
      <c r="R301" s="25" t="e">
        <f t="shared" si="19"/>
        <v>#N/A</v>
      </c>
      <c r="S301" s="11"/>
    </row>
    <row r="302" spans="1:19" s="4" customFormat="1" hidden="1">
      <c r="A302" s="18">
        <v>5</v>
      </c>
      <c r="B302" s="19" t="s">
        <v>616</v>
      </c>
      <c r="C302" s="19" t="s">
        <v>633</v>
      </c>
      <c r="D302" s="19" t="s">
        <v>634</v>
      </c>
      <c r="E302" s="19" t="s">
        <v>9</v>
      </c>
      <c r="F302" s="20">
        <v>9.32</v>
      </c>
      <c r="G302" s="20">
        <v>9.08</v>
      </c>
      <c r="H302" s="20">
        <v>5.93</v>
      </c>
      <c r="I302" s="21">
        <v>103960935.31</v>
      </c>
      <c r="J302" s="21">
        <v>59458278.850000001</v>
      </c>
      <c r="K302" s="22">
        <v>0</v>
      </c>
      <c r="L302" s="21">
        <v>59144480.170000002</v>
      </c>
      <c r="M302" s="21">
        <v>61518841.560000002</v>
      </c>
      <c r="N302" s="23" t="e">
        <f>INDEX(Cost!$E:$E,MATCH(Result_Risk7!$C302,Cost!$A:$A,0))</f>
        <v>#N/A</v>
      </c>
      <c r="O302" s="23" t="e">
        <f t="shared" si="16"/>
        <v>#N/A</v>
      </c>
      <c r="P302" s="24" t="str">
        <f t="shared" si="17"/>
        <v>60%</v>
      </c>
      <c r="Q302" s="23" t="e">
        <f t="shared" si="18"/>
        <v>#N/A</v>
      </c>
      <c r="R302" s="25" t="e">
        <f t="shared" si="19"/>
        <v>#N/A</v>
      </c>
      <c r="S302" s="11"/>
    </row>
    <row r="303" spans="1:19" s="4" customFormat="1" hidden="1">
      <c r="A303" s="18">
        <v>5</v>
      </c>
      <c r="B303" s="19" t="s">
        <v>635</v>
      </c>
      <c r="C303" s="19" t="s">
        <v>636</v>
      </c>
      <c r="D303" s="19" t="s">
        <v>637</v>
      </c>
      <c r="E303" s="19" t="s">
        <v>47</v>
      </c>
      <c r="F303" s="20">
        <v>1.92</v>
      </c>
      <c r="G303" s="20">
        <v>1.82</v>
      </c>
      <c r="H303" s="20">
        <v>1.18</v>
      </c>
      <c r="I303" s="21">
        <v>196490099.16</v>
      </c>
      <c r="J303" s="21">
        <v>60827602.909999996</v>
      </c>
      <c r="K303" s="22">
        <v>0</v>
      </c>
      <c r="L303" s="21">
        <v>101802152.7</v>
      </c>
      <c r="M303" s="21">
        <v>38653680.25</v>
      </c>
      <c r="N303" s="23" t="e">
        <f>INDEX(Cost!$E:$E,MATCH(Result_Risk7!$C303,Cost!$A:$A,0))</f>
        <v>#N/A</v>
      </c>
      <c r="O303" s="23" t="e">
        <f t="shared" si="16"/>
        <v>#N/A</v>
      </c>
      <c r="P303" s="24" t="str">
        <f t="shared" si="17"/>
        <v>0%</v>
      </c>
      <c r="Q303" s="23" t="e">
        <f t="shared" si="18"/>
        <v>#N/A</v>
      </c>
      <c r="R303" s="25" t="e">
        <f t="shared" si="19"/>
        <v>#N/A</v>
      </c>
      <c r="S303" s="11"/>
    </row>
    <row r="304" spans="1:19" s="4" customFormat="1" hidden="1">
      <c r="A304" s="18">
        <v>5</v>
      </c>
      <c r="B304" s="19" t="s">
        <v>635</v>
      </c>
      <c r="C304" s="19" t="s">
        <v>638</v>
      </c>
      <c r="D304" s="19" t="s">
        <v>639</v>
      </c>
      <c r="E304" s="19" t="s">
        <v>9</v>
      </c>
      <c r="F304" s="20">
        <v>6.69</v>
      </c>
      <c r="G304" s="20">
        <v>6.51</v>
      </c>
      <c r="H304" s="20">
        <v>4.97</v>
      </c>
      <c r="I304" s="21">
        <v>88502173.950000003</v>
      </c>
      <c r="J304" s="21">
        <v>35658366.369999997</v>
      </c>
      <c r="K304" s="22">
        <v>0</v>
      </c>
      <c r="L304" s="21">
        <v>39028715.210000001</v>
      </c>
      <c r="M304" s="21">
        <v>61732367.119999997</v>
      </c>
      <c r="N304" s="23" t="e">
        <f>INDEX(Cost!$E:$E,MATCH(Result_Risk7!$C304,Cost!$A:$A,0))</f>
        <v>#N/A</v>
      </c>
      <c r="O304" s="23" t="e">
        <f t="shared" si="16"/>
        <v>#N/A</v>
      </c>
      <c r="P304" s="24" t="str">
        <f t="shared" si="17"/>
        <v>60%</v>
      </c>
      <c r="Q304" s="23" t="e">
        <f t="shared" si="18"/>
        <v>#N/A</v>
      </c>
      <c r="R304" s="25" t="e">
        <f t="shared" si="19"/>
        <v>#N/A</v>
      </c>
      <c r="S304" s="11"/>
    </row>
    <row r="305" spans="1:19" s="4" customFormat="1" hidden="1">
      <c r="A305" s="18">
        <v>5</v>
      </c>
      <c r="B305" s="19" t="s">
        <v>635</v>
      </c>
      <c r="C305" s="19" t="s">
        <v>640</v>
      </c>
      <c r="D305" s="19" t="s">
        <v>641</v>
      </c>
      <c r="E305" s="19" t="s">
        <v>9</v>
      </c>
      <c r="F305" s="20">
        <v>6.05</v>
      </c>
      <c r="G305" s="20">
        <v>5.88</v>
      </c>
      <c r="H305" s="20">
        <v>3.33</v>
      </c>
      <c r="I305" s="21">
        <v>73368382.920000002</v>
      </c>
      <c r="J305" s="21">
        <v>49923852.880000003</v>
      </c>
      <c r="K305" s="22">
        <v>0</v>
      </c>
      <c r="L305" s="21">
        <v>45005758.200000003</v>
      </c>
      <c r="M305" s="21">
        <v>33792864.93</v>
      </c>
      <c r="N305" s="23" t="e">
        <f>INDEX(Cost!$E:$E,MATCH(Result_Risk7!$C305,Cost!$A:$A,0))</f>
        <v>#N/A</v>
      </c>
      <c r="O305" s="23" t="e">
        <f t="shared" si="16"/>
        <v>#N/A</v>
      </c>
      <c r="P305" s="24" t="str">
        <f t="shared" si="17"/>
        <v>60%</v>
      </c>
      <c r="Q305" s="23" t="e">
        <f t="shared" si="18"/>
        <v>#N/A</v>
      </c>
      <c r="R305" s="25" t="e">
        <f t="shared" si="19"/>
        <v>#N/A</v>
      </c>
      <c r="S305" s="11"/>
    </row>
    <row r="306" spans="1:19" s="4" customFormat="1" hidden="1">
      <c r="A306" s="18">
        <v>5</v>
      </c>
      <c r="B306" s="19" t="s">
        <v>635</v>
      </c>
      <c r="C306" s="19" t="s">
        <v>642</v>
      </c>
      <c r="D306" s="19" t="s">
        <v>643</v>
      </c>
      <c r="E306" s="19" t="s">
        <v>9</v>
      </c>
      <c r="F306" s="20">
        <v>7.24</v>
      </c>
      <c r="G306" s="20">
        <v>6.98</v>
      </c>
      <c r="H306" s="20">
        <v>2.65</v>
      </c>
      <c r="I306" s="21">
        <v>296008636.20999998</v>
      </c>
      <c r="J306" s="21">
        <v>249587117.44999999</v>
      </c>
      <c r="K306" s="22">
        <v>0</v>
      </c>
      <c r="L306" s="21">
        <v>280225304.56999999</v>
      </c>
      <c r="M306" s="21">
        <v>78381845.840000004</v>
      </c>
      <c r="N306" s="23" t="e">
        <f>INDEX(Cost!$E:$E,MATCH(Result_Risk7!$C306,Cost!$A:$A,0))</f>
        <v>#N/A</v>
      </c>
      <c r="O306" s="23" t="e">
        <f t="shared" si="16"/>
        <v>#N/A</v>
      </c>
      <c r="P306" s="24" t="str">
        <f t="shared" si="17"/>
        <v>50%</v>
      </c>
      <c r="Q306" s="23" t="e">
        <f t="shared" si="18"/>
        <v>#N/A</v>
      </c>
      <c r="R306" s="25" t="e">
        <f t="shared" si="19"/>
        <v>#N/A</v>
      </c>
      <c r="S306" s="11"/>
    </row>
    <row r="307" spans="1:19" s="4" customFormat="1" hidden="1">
      <c r="A307" s="18">
        <v>5</v>
      </c>
      <c r="B307" s="19" t="s">
        <v>635</v>
      </c>
      <c r="C307" s="19" t="s">
        <v>644</v>
      </c>
      <c r="D307" s="19" t="s">
        <v>645</v>
      </c>
      <c r="E307" s="19" t="s">
        <v>9</v>
      </c>
      <c r="F307" s="20">
        <v>2.92</v>
      </c>
      <c r="G307" s="20">
        <v>2.79</v>
      </c>
      <c r="H307" s="20">
        <v>2.37</v>
      </c>
      <c r="I307" s="21">
        <v>45690624.039999999</v>
      </c>
      <c r="J307" s="21">
        <v>20134448.960000001</v>
      </c>
      <c r="K307" s="22">
        <v>0</v>
      </c>
      <c r="L307" s="21">
        <v>25515473.030000001</v>
      </c>
      <c r="M307" s="21">
        <v>32656856.190000001</v>
      </c>
      <c r="N307" s="23" t="e">
        <f>INDEX(Cost!$E:$E,MATCH(Result_Risk7!$C307,Cost!$A:$A,0))</f>
        <v>#N/A</v>
      </c>
      <c r="O307" s="23" t="e">
        <f t="shared" si="16"/>
        <v>#N/A</v>
      </c>
      <c r="P307" s="24" t="str">
        <f t="shared" si="17"/>
        <v>40%</v>
      </c>
      <c r="Q307" s="23" t="e">
        <f t="shared" si="18"/>
        <v>#N/A</v>
      </c>
      <c r="R307" s="25" t="e">
        <f t="shared" si="19"/>
        <v>#N/A</v>
      </c>
      <c r="S307" s="11"/>
    </row>
    <row r="308" spans="1:19" s="4" customFormat="1" hidden="1">
      <c r="A308" s="18">
        <v>5</v>
      </c>
      <c r="B308" s="19" t="s">
        <v>635</v>
      </c>
      <c r="C308" s="19" t="s">
        <v>646</v>
      </c>
      <c r="D308" s="19" t="s">
        <v>647</v>
      </c>
      <c r="E308" s="19" t="s">
        <v>9</v>
      </c>
      <c r="F308" s="20">
        <v>9.06</v>
      </c>
      <c r="G308" s="20">
        <v>8.8699999999999992</v>
      </c>
      <c r="H308" s="20">
        <v>5.35</v>
      </c>
      <c r="I308" s="21">
        <v>177698326.59</v>
      </c>
      <c r="J308" s="21">
        <v>125584165.73</v>
      </c>
      <c r="K308" s="22">
        <v>0</v>
      </c>
      <c r="L308" s="21">
        <v>131840148.84999999</v>
      </c>
      <c r="M308" s="21">
        <v>95946175.629999995</v>
      </c>
      <c r="N308" s="23" t="e">
        <f>INDEX(Cost!$E:$E,MATCH(Result_Risk7!$C308,Cost!$A:$A,0))</f>
        <v>#N/A</v>
      </c>
      <c r="O308" s="23" t="e">
        <f t="shared" si="16"/>
        <v>#N/A</v>
      </c>
      <c r="P308" s="24" t="str">
        <f t="shared" si="17"/>
        <v>60%</v>
      </c>
      <c r="Q308" s="23" t="e">
        <f t="shared" si="18"/>
        <v>#N/A</v>
      </c>
      <c r="R308" s="25" t="e">
        <f t="shared" si="19"/>
        <v>#N/A</v>
      </c>
      <c r="S308" s="11"/>
    </row>
    <row r="309" spans="1:19" s="4" customFormat="1" hidden="1">
      <c r="A309" s="18">
        <v>5</v>
      </c>
      <c r="B309" s="19" t="s">
        <v>635</v>
      </c>
      <c r="C309" s="19" t="s">
        <v>648</v>
      </c>
      <c r="D309" s="19" t="s">
        <v>649</v>
      </c>
      <c r="E309" s="19" t="s">
        <v>47</v>
      </c>
      <c r="F309" s="20">
        <v>4.8</v>
      </c>
      <c r="G309" s="20">
        <v>4.45</v>
      </c>
      <c r="H309" s="20">
        <v>2.96</v>
      </c>
      <c r="I309" s="21">
        <v>663294796.62</v>
      </c>
      <c r="J309" s="21">
        <v>237257201.69999999</v>
      </c>
      <c r="K309" s="22">
        <v>0</v>
      </c>
      <c r="L309" s="21">
        <v>282981651.98000002</v>
      </c>
      <c r="M309" s="21">
        <v>342272427.95999998</v>
      </c>
      <c r="N309" s="23" t="e">
        <f>INDEX(Cost!$E:$E,MATCH(Result_Risk7!$C309,Cost!$A:$A,0))</f>
        <v>#N/A</v>
      </c>
      <c r="O309" s="23" t="e">
        <f t="shared" si="16"/>
        <v>#N/A</v>
      </c>
      <c r="P309" s="24" t="str">
        <f t="shared" si="17"/>
        <v>50%</v>
      </c>
      <c r="Q309" s="23" t="e">
        <f t="shared" si="18"/>
        <v>#N/A</v>
      </c>
      <c r="R309" s="25" t="e">
        <f t="shared" si="19"/>
        <v>#N/A</v>
      </c>
      <c r="S309" s="11"/>
    </row>
    <row r="310" spans="1:19" s="4" customFormat="1" hidden="1">
      <c r="A310" s="18">
        <v>5</v>
      </c>
      <c r="B310" s="19" t="s">
        <v>635</v>
      </c>
      <c r="C310" s="19" t="s">
        <v>650</v>
      </c>
      <c r="D310" s="19" t="s">
        <v>651</v>
      </c>
      <c r="E310" s="19" t="s">
        <v>9</v>
      </c>
      <c r="F310" s="20">
        <v>9.8699999999999992</v>
      </c>
      <c r="G310" s="20">
        <v>9.6</v>
      </c>
      <c r="H310" s="20">
        <v>8.25</v>
      </c>
      <c r="I310" s="21">
        <v>212621244.52000001</v>
      </c>
      <c r="J310" s="21">
        <v>79036803.480000004</v>
      </c>
      <c r="K310" s="22">
        <v>0</v>
      </c>
      <c r="L310" s="21">
        <v>83892642.5</v>
      </c>
      <c r="M310" s="21">
        <v>173750487.25999999</v>
      </c>
      <c r="N310" s="23" t="e">
        <f>INDEX(Cost!$E:$E,MATCH(Result_Risk7!$C310,Cost!$A:$A,0))</f>
        <v>#N/A</v>
      </c>
      <c r="O310" s="23" t="e">
        <f t="shared" si="16"/>
        <v>#N/A</v>
      </c>
      <c r="P310" s="24" t="str">
        <f t="shared" si="17"/>
        <v>60%</v>
      </c>
      <c r="Q310" s="23" t="e">
        <f t="shared" si="18"/>
        <v>#N/A</v>
      </c>
      <c r="R310" s="25" t="e">
        <f t="shared" si="19"/>
        <v>#N/A</v>
      </c>
      <c r="S310" s="11"/>
    </row>
    <row r="311" spans="1:19" s="4" customFormat="1" hidden="1">
      <c r="A311" s="18">
        <v>5</v>
      </c>
      <c r="B311" s="19" t="s">
        <v>652</v>
      </c>
      <c r="C311" s="19" t="s">
        <v>653</v>
      </c>
      <c r="D311" s="19" t="s">
        <v>654</v>
      </c>
      <c r="E311" s="19" t="s">
        <v>47</v>
      </c>
      <c r="F311" s="20">
        <v>5.12</v>
      </c>
      <c r="G311" s="20">
        <v>4.91</v>
      </c>
      <c r="H311" s="20">
        <v>3.2</v>
      </c>
      <c r="I311" s="21">
        <v>989085778.45000005</v>
      </c>
      <c r="J311" s="21">
        <v>245236469.15000001</v>
      </c>
      <c r="K311" s="22">
        <v>0</v>
      </c>
      <c r="L311" s="21">
        <v>332277921.24000001</v>
      </c>
      <c r="M311" s="21">
        <v>528361487.58999997</v>
      </c>
      <c r="N311" s="23" t="e">
        <f>INDEX(Cost!$E:$E,MATCH(Result_Risk7!$C311,Cost!$A:$A,0))</f>
        <v>#N/A</v>
      </c>
      <c r="O311" s="23" t="e">
        <f t="shared" si="16"/>
        <v>#N/A</v>
      </c>
      <c r="P311" s="24" t="str">
        <f t="shared" si="17"/>
        <v>60%</v>
      </c>
      <c r="Q311" s="23" t="e">
        <f t="shared" si="18"/>
        <v>#N/A</v>
      </c>
      <c r="R311" s="25" t="e">
        <f t="shared" si="19"/>
        <v>#N/A</v>
      </c>
      <c r="S311" s="11"/>
    </row>
    <row r="312" spans="1:19" s="4" customFormat="1" hidden="1">
      <c r="A312" s="18">
        <v>5</v>
      </c>
      <c r="B312" s="19" t="s">
        <v>652</v>
      </c>
      <c r="C312" s="19" t="s">
        <v>655</v>
      </c>
      <c r="D312" s="19" t="s">
        <v>656</v>
      </c>
      <c r="E312" s="19" t="s">
        <v>9</v>
      </c>
      <c r="F312" s="20">
        <v>10.02</v>
      </c>
      <c r="G312" s="20">
        <v>9.7899999999999991</v>
      </c>
      <c r="H312" s="20">
        <v>7.48</v>
      </c>
      <c r="I312" s="21">
        <v>168585005.47</v>
      </c>
      <c r="J312" s="21">
        <v>95461621.629999995</v>
      </c>
      <c r="K312" s="22">
        <v>0</v>
      </c>
      <c r="L312" s="21">
        <v>101410606.40000001</v>
      </c>
      <c r="M312" s="21">
        <v>121157275.18000001</v>
      </c>
      <c r="N312" s="23" t="e">
        <f>INDEX(Cost!$E:$E,MATCH(Result_Risk7!$C312,Cost!$A:$A,0))</f>
        <v>#N/A</v>
      </c>
      <c r="O312" s="23" t="e">
        <f t="shared" si="16"/>
        <v>#N/A</v>
      </c>
      <c r="P312" s="24" t="str">
        <f t="shared" si="17"/>
        <v>60%</v>
      </c>
      <c r="Q312" s="23" t="e">
        <f t="shared" si="18"/>
        <v>#N/A</v>
      </c>
      <c r="R312" s="25" t="e">
        <f t="shared" si="19"/>
        <v>#N/A</v>
      </c>
      <c r="S312" s="11"/>
    </row>
    <row r="313" spans="1:19" s="4" customFormat="1" hidden="1">
      <c r="A313" s="18">
        <v>5</v>
      </c>
      <c r="B313" s="19" t="s">
        <v>652</v>
      </c>
      <c r="C313" s="19" t="s">
        <v>657</v>
      </c>
      <c r="D313" s="19" t="s">
        <v>658</v>
      </c>
      <c r="E313" s="19" t="s">
        <v>9</v>
      </c>
      <c r="F313" s="20">
        <v>9.19</v>
      </c>
      <c r="G313" s="20">
        <v>9</v>
      </c>
      <c r="H313" s="20">
        <v>7.47</v>
      </c>
      <c r="I313" s="21">
        <v>82874669.030000001</v>
      </c>
      <c r="J313" s="21">
        <v>45197649.5</v>
      </c>
      <c r="K313" s="22">
        <v>0</v>
      </c>
      <c r="L313" s="21">
        <v>48348300.68</v>
      </c>
      <c r="M313" s="21">
        <v>65441676.969999999</v>
      </c>
      <c r="N313" s="23" t="e">
        <f>INDEX(Cost!$E:$E,MATCH(Result_Risk7!$C313,Cost!$A:$A,0))</f>
        <v>#N/A</v>
      </c>
      <c r="O313" s="23" t="e">
        <f t="shared" si="16"/>
        <v>#N/A</v>
      </c>
      <c r="P313" s="24" t="str">
        <f t="shared" si="17"/>
        <v>60%</v>
      </c>
      <c r="Q313" s="23" t="e">
        <f t="shared" si="18"/>
        <v>#N/A</v>
      </c>
      <c r="R313" s="25" t="e">
        <f t="shared" si="19"/>
        <v>#N/A</v>
      </c>
      <c r="S313" s="11"/>
    </row>
    <row r="314" spans="1:19" s="4" customFormat="1" hidden="1">
      <c r="A314" s="18">
        <v>5</v>
      </c>
      <c r="B314" s="19" t="s">
        <v>652</v>
      </c>
      <c r="C314" s="19" t="s">
        <v>659</v>
      </c>
      <c r="D314" s="19" t="s">
        <v>660</v>
      </c>
      <c r="E314" s="19" t="s">
        <v>9</v>
      </c>
      <c r="F314" s="20">
        <v>9.1</v>
      </c>
      <c r="G314" s="20">
        <v>8.8000000000000007</v>
      </c>
      <c r="H314" s="20">
        <v>5.84</v>
      </c>
      <c r="I314" s="21">
        <v>235029694.12</v>
      </c>
      <c r="J314" s="21">
        <v>140886476.19</v>
      </c>
      <c r="K314" s="22">
        <v>0</v>
      </c>
      <c r="L314" s="21">
        <v>150671652.22999999</v>
      </c>
      <c r="M314" s="21">
        <v>140427909.09</v>
      </c>
      <c r="N314" s="23" t="e">
        <f>INDEX(Cost!$E:$E,MATCH(Result_Risk7!$C314,Cost!$A:$A,0))</f>
        <v>#N/A</v>
      </c>
      <c r="O314" s="23" t="e">
        <f t="shared" si="16"/>
        <v>#N/A</v>
      </c>
      <c r="P314" s="24" t="str">
        <f t="shared" si="17"/>
        <v>60%</v>
      </c>
      <c r="Q314" s="23" t="e">
        <f t="shared" si="18"/>
        <v>#N/A</v>
      </c>
      <c r="R314" s="25" t="e">
        <f t="shared" si="19"/>
        <v>#N/A</v>
      </c>
      <c r="S314" s="11"/>
    </row>
    <row r="315" spans="1:19" s="4" customFormat="1" hidden="1">
      <c r="A315" s="18">
        <v>5</v>
      </c>
      <c r="B315" s="19" t="s">
        <v>652</v>
      </c>
      <c r="C315" s="19" t="s">
        <v>661</v>
      </c>
      <c r="D315" s="19" t="s">
        <v>662</v>
      </c>
      <c r="E315" s="19" t="s">
        <v>9</v>
      </c>
      <c r="F315" s="20">
        <v>12.83</v>
      </c>
      <c r="G315" s="20">
        <v>12.43</v>
      </c>
      <c r="H315" s="20">
        <v>8.93</v>
      </c>
      <c r="I315" s="21">
        <v>229047085.13</v>
      </c>
      <c r="J315" s="21">
        <v>140084013.31999999</v>
      </c>
      <c r="K315" s="22">
        <v>0</v>
      </c>
      <c r="L315" s="21">
        <v>154564812.19999999</v>
      </c>
      <c r="M315" s="21">
        <v>153574292.66</v>
      </c>
      <c r="N315" s="23" t="e">
        <f>INDEX(Cost!$E:$E,MATCH(Result_Risk7!$C315,Cost!$A:$A,0))</f>
        <v>#N/A</v>
      </c>
      <c r="O315" s="23" t="e">
        <f t="shared" si="16"/>
        <v>#N/A</v>
      </c>
      <c r="P315" s="24" t="str">
        <f t="shared" si="17"/>
        <v>60%</v>
      </c>
      <c r="Q315" s="23" t="e">
        <f t="shared" si="18"/>
        <v>#N/A</v>
      </c>
      <c r="R315" s="25" t="e">
        <f t="shared" si="19"/>
        <v>#N/A</v>
      </c>
      <c r="S315" s="11"/>
    </row>
    <row r="316" spans="1:19" s="4" customFormat="1" hidden="1">
      <c r="A316" s="18">
        <v>5</v>
      </c>
      <c r="B316" s="19" t="s">
        <v>652</v>
      </c>
      <c r="C316" s="19" t="s">
        <v>663</v>
      </c>
      <c r="D316" s="19" t="s">
        <v>664</v>
      </c>
      <c r="E316" s="19" t="s">
        <v>9</v>
      </c>
      <c r="F316" s="20">
        <v>16.72</v>
      </c>
      <c r="G316" s="20">
        <v>16.27</v>
      </c>
      <c r="H316" s="20">
        <v>12.65</v>
      </c>
      <c r="I316" s="21">
        <v>122915210.11</v>
      </c>
      <c r="J316" s="21">
        <v>58668091.780000001</v>
      </c>
      <c r="K316" s="22">
        <v>0</v>
      </c>
      <c r="L316" s="21">
        <v>63178667.049999997</v>
      </c>
      <c r="M316" s="21">
        <v>91074023.200000003</v>
      </c>
      <c r="N316" s="23" t="e">
        <f>INDEX(Cost!$E:$E,MATCH(Result_Risk7!$C316,Cost!$A:$A,0))</f>
        <v>#N/A</v>
      </c>
      <c r="O316" s="23" t="e">
        <f t="shared" si="16"/>
        <v>#N/A</v>
      </c>
      <c r="P316" s="24" t="str">
        <f t="shared" si="17"/>
        <v>60%</v>
      </c>
      <c r="Q316" s="23" t="e">
        <f t="shared" si="18"/>
        <v>#N/A</v>
      </c>
      <c r="R316" s="25" t="e">
        <f t="shared" si="19"/>
        <v>#N/A</v>
      </c>
      <c r="S316" s="11"/>
    </row>
    <row r="317" spans="1:19" s="4" customFormat="1" hidden="1">
      <c r="A317" s="18">
        <v>5</v>
      </c>
      <c r="B317" s="19" t="s">
        <v>652</v>
      </c>
      <c r="C317" s="19" t="s">
        <v>665</v>
      </c>
      <c r="D317" s="19" t="s">
        <v>666</v>
      </c>
      <c r="E317" s="19" t="s">
        <v>9</v>
      </c>
      <c r="F317" s="20">
        <v>11.19</v>
      </c>
      <c r="G317" s="20">
        <v>10.86</v>
      </c>
      <c r="H317" s="20">
        <v>8.59</v>
      </c>
      <c r="I317" s="21">
        <v>135564518.77000001</v>
      </c>
      <c r="J317" s="21">
        <v>72767610.840000004</v>
      </c>
      <c r="K317" s="22">
        <v>0</v>
      </c>
      <c r="L317" s="21">
        <v>73961745.049999997</v>
      </c>
      <c r="M317" s="21">
        <v>100950748.70999999</v>
      </c>
      <c r="N317" s="23" t="e">
        <f>INDEX(Cost!$E:$E,MATCH(Result_Risk7!$C317,Cost!$A:$A,0))</f>
        <v>#N/A</v>
      </c>
      <c r="O317" s="23" t="e">
        <f t="shared" si="16"/>
        <v>#N/A</v>
      </c>
      <c r="P317" s="24" t="str">
        <f t="shared" si="17"/>
        <v>60%</v>
      </c>
      <c r="Q317" s="23" t="e">
        <f t="shared" si="18"/>
        <v>#N/A</v>
      </c>
      <c r="R317" s="25" t="e">
        <f t="shared" si="19"/>
        <v>#N/A</v>
      </c>
      <c r="S317" s="11"/>
    </row>
    <row r="318" spans="1:19" s="4" customFormat="1" hidden="1">
      <c r="A318" s="18">
        <v>5</v>
      </c>
      <c r="B318" s="19" t="s">
        <v>652</v>
      </c>
      <c r="C318" s="19" t="s">
        <v>667</v>
      </c>
      <c r="D318" s="19" t="s">
        <v>668</v>
      </c>
      <c r="E318" s="19" t="s">
        <v>9</v>
      </c>
      <c r="F318" s="20">
        <v>9.15</v>
      </c>
      <c r="G318" s="20">
        <v>8.9600000000000009</v>
      </c>
      <c r="H318" s="20">
        <v>5.42</v>
      </c>
      <c r="I318" s="21">
        <v>127985467.09999999</v>
      </c>
      <c r="J318" s="21">
        <v>38033169.729999997</v>
      </c>
      <c r="K318" s="22">
        <v>0</v>
      </c>
      <c r="L318" s="21">
        <v>41200181.009999998</v>
      </c>
      <c r="M318" s="21">
        <v>67723904.409999996</v>
      </c>
      <c r="N318" s="23" t="e">
        <f>INDEX(Cost!$E:$E,MATCH(Result_Risk7!$C318,Cost!$A:$A,0))</f>
        <v>#N/A</v>
      </c>
      <c r="O318" s="23" t="e">
        <f t="shared" si="16"/>
        <v>#N/A</v>
      </c>
      <c r="P318" s="24" t="str">
        <f t="shared" si="17"/>
        <v>60%</v>
      </c>
      <c r="Q318" s="23" t="e">
        <f t="shared" si="18"/>
        <v>#N/A</v>
      </c>
      <c r="R318" s="25" t="e">
        <f t="shared" si="19"/>
        <v>#N/A</v>
      </c>
      <c r="S318" s="11"/>
    </row>
    <row r="319" spans="1:19" s="4" customFormat="1" hidden="1">
      <c r="A319" s="18">
        <v>5</v>
      </c>
      <c r="B319" s="19" t="s">
        <v>669</v>
      </c>
      <c r="C319" s="19" t="s">
        <v>670</v>
      </c>
      <c r="D319" s="19" t="s">
        <v>671</v>
      </c>
      <c r="E319" s="19" t="s">
        <v>6</v>
      </c>
      <c r="F319" s="20">
        <v>3.31</v>
      </c>
      <c r="G319" s="20">
        <v>3.08</v>
      </c>
      <c r="H319" s="20">
        <v>1.42</v>
      </c>
      <c r="I319" s="21">
        <v>1545435885.6600001</v>
      </c>
      <c r="J319" s="21">
        <v>1163930432.1700001</v>
      </c>
      <c r="K319" s="22">
        <v>0</v>
      </c>
      <c r="L319" s="21">
        <v>840154703.07000005</v>
      </c>
      <c r="M319" s="21">
        <v>281586328.30000001</v>
      </c>
      <c r="N319" s="23" t="e">
        <f>INDEX(Cost!$E:$E,MATCH(Result_Risk7!$C319,Cost!$A:$A,0))</f>
        <v>#N/A</v>
      </c>
      <c r="O319" s="23" t="e">
        <f t="shared" si="16"/>
        <v>#N/A</v>
      </c>
      <c r="P319" s="24" t="str">
        <f t="shared" si="17"/>
        <v>0%</v>
      </c>
      <c r="Q319" s="23" t="e">
        <f t="shared" si="18"/>
        <v>#N/A</v>
      </c>
      <c r="R319" s="25" t="e">
        <f t="shared" si="19"/>
        <v>#N/A</v>
      </c>
      <c r="S319" s="11"/>
    </row>
    <row r="320" spans="1:19" s="4" customFormat="1" hidden="1">
      <c r="A320" s="18">
        <v>5</v>
      </c>
      <c r="B320" s="19" t="s">
        <v>669</v>
      </c>
      <c r="C320" s="19" t="s">
        <v>672</v>
      </c>
      <c r="D320" s="19" t="s">
        <v>673</v>
      </c>
      <c r="E320" s="19" t="s">
        <v>47</v>
      </c>
      <c r="F320" s="20">
        <v>3.23</v>
      </c>
      <c r="G320" s="20">
        <v>3.16</v>
      </c>
      <c r="H320" s="20">
        <v>1.92</v>
      </c>
      <c r="I320" s="21">
        <v>227711270.41999999</v>
      </c>
      <c r="J320" s="21">
        <v>70121450.469999999</v>
      </c>
      <c r="K320" s="22">
        <v>0</v>
      </c>
      <c r="L320" s="21">
        <v>98035140.379999995</v>
      </c>
      <c r="M320" s="21">
        <v>93988189.629999995</v>
      </c>
      <c r="N320" s="23" t="e">
        <f>INDEX(Cost!$E:$E,MATCH(Result_Risk7!$C320,Cost!$A:$A,0))</f>
        <v>#N/A</v>
      </c>
      <c r="O320" s="23" t="e">
        <f t="shared" si="16"/>
        <v>#N/A</v>
      </c>
      <c r="P320" s="24" t="str">
        <f t="shared" si="17"/>
        <v>30%</v>
      </c>
      <c r="Q320" s="23" t="e">
        <f t="shared" si="18"/>
        <v>#N/A</v>
      </c>
      <c r="R320" s="25" t="e">
        <f t="shared" si="19"/>
        <v>#N/A</v>
      </c>
      <c r="S320" s="11"/>
    </row>
    <row r="321" spans="1:19" s="4" customFormat="1" hidden="1">
      <c r="A321" s="18">
        <v>5</v>
      </c>
      <c r="B321" s="19" t="s">
        <v>669</v>
      </c>
      <c r="C321" s="19" t="s">
        <v>674</v>
      </c>
      <c r="D321" s="19" t="s">
        <v>675</v>
      </c>
      <c r="E321" s="19" t="s">
        <v>47</v>
      </c>
      <c r="F321" s="20">
        <v>8.5399999999999991</v>
      </c>
      <c r="G321" s="20">
        <v>8.26</v>
      </c>
      <c r="H321" s="20">
        <v>5.67</v>
      </c>
      <c r="I321" s="21">
        <v>706870386.05999994</v>
      </c>
      <c r="J321" s="21">
        <v>355199743.76999998</v>
      </c>
      <c r="K321" s="22">
        <v>0</v>
      </c>
      <c r="L321" s="21">
        <v>367430161.60000002</v>
      </c>
      <c r="M321" s="21">
        <v>440968520.5</v>
      </c>
      <c r="N321" s="23" t="e">
        <f>INDEX(Cost!$E:$E,MATCH(Result_Risk7!$C321,Cost!$A:$A,0))</f>
        <v>#N/A</v>
      </c>
      <c r="O321" s="23" t="e">
        <f t="shared" si="16"/>
        <v>#N/A</v>
      </c>
      <c r="P321" s="24" t="str">
        <f t="shared" si="17"/>
        <v>60%</v>
      </c>
      <c r="Q321" s="23" t="e">
        <f t="shared" si="18"/>
        <v>#N/A</v>
      </c>
      <c r="R321" s="25" t="e">
        <f t="shared" si="19"/>
        <v>#N/A</v>
      </c>
      <c r="S321" s="11"/>
    </row>
    <row r="322" spans="1:19" s="4" customFormat="1" hidden="1">
      <c r="A322" s="18">
        <v>5</v>
      </c>
      <c r="B322" s="19" t="s">
        <v>669</v>
      </c>
      <c r="C322" s="19" t="s">
        <v>676</v>
      </c>
      <c r="D322" s="19" t="s">
        <v>677</v>
      </c>
      <c r="E322" s="19" t="s">
        <v>47</v>
      </c>
      <c r="F322" s="20">
        <v>3.84</v>
      </c>
      <c r="G322" s="20">
        <v>3.68</v>
      </c>
      <c r="H322" s="20">
        <v>2.5</v>
      </c>
      <c r="I322" s="21">
        <v>356718148.04000002</v>
      </c>
      <c r="J322" s="21">
        <v>303036660.92000002</v>
      </c>
      <c r="K322" s="22">
        <v>0</v>
      </c>
      <c r="L322" s="21">
        <v>286022926.04000002</v>
      </c>
      <c r="M322" s="21">
        <v>201268655.02000001</v>
      </c>
      <c r="N322" s="23" t="e">
        <f>INDEX(Cost!$E:$E,MATCH(Result_Risk7!$C322,Cost!$A:$A,0))</f>
        <v>#N/A</v>
      </c>
      <c r="O322" s="23" t="e">
        <f t="shared" si="16"/>
        <v>#N/A</v>
      </c>
      <c r="P322" s="24" t="str">
        <f t="shared" si="17"/>
        <v>40%</v>
      </c>
      <c r="Q322" s="23" t="e">
        <f t="shared" si="18"/>
        <v>#N/A</v>
      </c>
      <c r="R322" s="25" t="e">
        <f t="shared" si="19"/>
        <v>#N/A</v>
      </c>
      <c r="S322" s="11"/>
    </row>
    <row r="323" spans="1:19" s="4" customFormat="1" hidden="1">
      <c r="A323" s="18">
        <v>5</v>
      </c>
      <c r="B323" s="19" t="s">
        <v>669</v>
      </c>
      <c r="C323" s="19" t="s">
        <v>678</v>
      </c>
      <c r="D323" s="19" t="s">
        <v>679</v>
      </c>
      <c r="E323" s="19" t="s">
        <v>9</v>
      </c>
      <c r="F323" s="20">
        <v>4.47</v>
      </c>
      <c r="G323" s="20">
        <v>4.37</v>
      </c>
      <c r="H323" s="20">
        <v>1.73</v>
      </c>
      <c r="I323" s="21">
        <v>98017119.349999994</v>
      </c>
      <c r="J323" s="21">
        <v>67309559.650000006</v>
      </c>
      <c r="K323" s="22">
        <v>0</v>
      </c>
      <c r="L323" s="21">
        <v>73936578.959999993</v>
      </c>
      <c r="M323" s="21">
        <v>20575412.43</v>
      </c>
      <c r="N323" s="23" t="e">
        <f>INDEX(Cost!$E:$E,MATCH(Result_Risk7!$C323,Cost!$A:$A,0))</f>
        <v>#N/A</v>
      </c>
      <c r="O323" s="23" t="e">
        <f t="shared" si="16"/>
        <v>#N/A</v>
      </c>
      <c r="P323" s="24" t="str">
        <f t="shared" si="17"/>
        <v>30%</v>
      </c>
      <c r="Q323" s="23" t="e">
        <f t="shared" si="18"/>
        <v>#N/A</v>
      </c>
      <c r="R323" s="25" t="e">
        <f t="shared" si="19"/>
        <v>#N/A</v>
      </c>
      <c r="S323" s="11"/>
    </row>
    <row r="324" spans="1:19" s="4" customFormat="1" hidden="1">
      <c r="A324" s="18">
        <v>5</v>
      </c>
      <c r="B324" s="19" t="s">
        <v>669</v>
      </c>
      <c r="C324" s="19" t="s">
        <v>680</v>
      </c>
      <c r="D324" s="19" t="s">
        <v>681</v>
      </c>
      <c r="E324" s="19" t="s">
        <v>9</v>
      </c>
      <c r="F324" s="20">
        <v>3.11</v>
      </c>
      <c r="G324" s="20">
        <v>2.99</v>
      </c>
      <c r="H324" s="20">
        <v>1.95</v>
      </c>
      <c r="I324" s="21">
        <v>59346089.259999998</v>
      </c>
      <c r="J324" s="21">
        <v>66836975.979999997</v>
      </c>
      <c r="K324" s="22">
        <v>0</v>
      </c>
      <c r="L324" s="21">
        <v>70646200.430000007</v>
      </c>
      <c r="M324" s="21">
        <v>26761557.010000002</v>
      </c>
      <c r="N324" s="23" t="e">
        <f>INDEX(Cost!$E:$E,MATCH(Result_Risk7!$C324,Cost!$A:$A,0))</f>
        <v>#N/A</v>
      </c>
      <c r="O324" s="23" t="e">
        <f t="shared" ref="O324:O387" si="20">M324-N324</f>
        <v>#N/A</v>
      </c>
      <c r="P324" s="24" t="str">
        <f t="shared" ref="P324:P387" si="21">IF(H324&gt;3,"60%",IF(H324&gt;=2.51,"50%",IF(H324&gt;=2.01,"40%",IF(H324&gt;=1.51,"30%","0%"))))</f>
        <v>30%</v>
      </c>
      <c r="Q324" s="23" t="e">
        <f t="shared" ref="Q324:Q387" si="22">IF(O324&gt;0,O324*P324,0)</f>
        <v>#N/A</v>
      </c>
      <c r="R324" s="25" t="e">
        <f t="shared" ref="R324:R387" si="23">IF(Q324&gt;0,"ลงทุนได้","")</f>
        <v>#N/A</v>
      </c>
      <c r="S324" s="11"/>
    </row>
    <row r="325" spans="1:19" s="4" customFormat="1" hidden="1">
      <c r="A325" s="18">
        <v>5</v>
      </c>
      <c r="B325" s="19" t="s">
        <v>669</v>
      </c>
      <c r="C325" s="19" t="s">
        <v>682</v>
      </c>
      <c r="D325" s="19" t="s">
        <v>683</v>
      </c>
      <c r="E325" s="19" t="s">
        <v>9</v>
      </c>
      <c r="F325" s="20">
        <v>4.47</v>
      </c>
      <c r="G325" s="20">
        <v>4.29</v>
      </c>
      <c r="H325" s="20">
        <v>1.24</v>
      </c>
      <c r="I325" s="21">
        <v>37933314</v>
      </c>
      <c r="J325" s="21">
        <v>26552106.129999999</v>
      </c>
      <c r="K325" s="22">
        <v>0</v>
      </c>
      <c r="L325" s="21">
        <v>29308843.73</v>
      </c>
      <c r="M325" s="21">
        <v>2287302.04</v>
      </c>
      <c r="N325" s="23" t="e">
        <f>INDEX(Cost!$E:$E,MATCH(Result_Risk7!$C325,Cost!$A:$A,0))</f>
        <v>#N/A</v>
      </c>
      <c r="O325" s="23" t="e">
        <f t="shared" si="20"/>
        <v>#N/A</v>
      </c>
      <c r="P325" s="24" t="str">
        <f t="shared" si="21"/>
        <v>0%</v>
      </c>
      <c r="Q325" s="23" t="e">
        <f t="shared" si="22"/>
        <v>#N/A</v>
      </c>
      <c r="R325" s="25" t="e">
        <f t="shared" si="23"/>
        <v>#N/A</v>
      </c>
      <c r="S325" s="11"/>
    </row>
    <row r="326" spans="1:19" s="4" customFormat="1" hidden="1">
      <c r="A326" s="18">
        <v>5</v>
      </c>
      <c r="B326" s="19" t="s">
        <v>669</v>
      </c>
      <c r="C326" s="19" t="s">
        <v>684</v>
      </c>
      <c r="D326" s="19" t="s">
        <v>685</v>
      </c>
      <c r="E326" s="19" t="s">
        <v>9</v>
      </c>
      <c r="F326" s="20">
        <v>3.19</v>
      </c>
      <c r="G326" s="20">
        <v>3.13</v>
      </c>
      <c r="H326" s="20">
        <v>2.2599999999999998</v>
      </c>
      <c r="I326" s="21">
        <v>96919609.189999998</v>
      </c>
      <c r="J326" s="21">
        <v>69536967.140000001</v>
      </c>
      <c r="K326" s="22">
        <v>0</v>
      </c>
      <c r="L326" s="21">
        <v>71635563.799999997</v>
      </c>
      <c r="M326" s="21">
        <v>54622980.799999997</v>
      </c>
      <c r="N326" s="23" t="e">
        <f>INDEX(Cost!$E:$E,MATCH(Result_Risk7!$C326,Cost!$A:$A,0))</f>
        <v>#N/A</v>
      </c>
      <c r="O326" s="23" t="e">
        <f t="shared" si="20"/>
        <v>#N/A</v>
      </c>
      <c r="P326" s="24" t="str">
        <f t="shared" si="21"/>
        <v>40%</v>
      </c>
      <c r="Q326" s="23" t="e">
        <f t="shared" si="22"/>
        <v>#N/A</v>
      </c>
      <c r="R326" s="25" t="e">
        <f t="shared" si="23"/>
        <v>#N/A</v>
      </c>
      <c r="S326" s="11"/>
    </row>
    <row r="327" spans="1:19" s="4" customFormat="1" hidden="1">
      <c r="A327" s="18">
        <v>5</v>
      </c>
      <c r="B327" s="19" t="s">
        <v>669</v>
      </c>
      <c r="C327" s="19" t="s">
        <v>686</v>
      </c>
      <c r="D327" s="19" t="s">
        <v>687</v>
      </c>
      <c r="E327" s="19" t="s">
        <v>9</v>
      </c>
      <c r="F327" s="20">
        <v>3.02</v>
      </c>
      <c r="G327" s="20">
        <v>2.62</v>
      </c>
      <c r="H327" s="20">
        <v>1.21</v>
      </c>
      <c r="I327" s="21">
        <v>21726538.609999999</v>
      </c>
      <c r="J327" s="21">
        <v>13587493.439999999</v>
      </c>
      <c r="K327" s="22">
        <v>0</v>
      </c>
      <c r="L327" s="21">
        <v>13610398.92</v>
      </c>
      <c r="M327" s="21">
        <v>2298626.62</v>
      </c>
      <c r="N327" s="23" t="e">
        <f>INDEX(Cost!$E:$E,MATCH(Result_Risk7!$C327,Cost!$A:$A,0))</f>
        <v>#N/A</v>
      </c>
      <c r="O327" s="23" t="e">
        <f t="shared" si="20"/>
        <v>#N/A</v>
      </c>
      <c r="P327" s="24" t="str">
        <f t="shared" si="21"/>
        <v>0%</v>
      </c>
      <c r="Q327" s="23" t="e">
        <f t="shared" si="22"/>
        <v>#N/A</v>
      </c>
      <c r="R327" s="25" t="e">
        <f t="shared" si="23"/>
        <v>#N/A</v>
      </c>
      <c r="S327" s="11"/>
    </row>
    <row r="328" spans="1:19" s="4" customFormat="1" hidden="1">
      <c r="A328" s="18">
        <v>5</v>
      </c>
      <c r="B328" s="19" t="s">
        <v>669</v>
      </c>
      <c r="C328" s="19" t="s">
        <v>688</v>
      </c>
      <c r="D328" s="19" t="s">
        <v>689</v>
      </c>
      <c r="E328" s="19" t="s">
        <v>9</v>
      </c>
      <c r="F328" s="20">
        <v>5.09</v>
      </c>
      <c r="G328" s="20">
        <v>4.88</v>
      </c>
      <c r="H328" s="20">
        <v>2.2000000000000002</v>
      </c>
      <c r="I328" s="21">
        <v>117555344.55</v>
      </c>
      <c r="J328" s="21">
        <v>136898897.56</v>
      </c>
      <c r="K328" s="22">
        <v>0</v>
      </c>
      <c r="L328" s="21">
        <v>97690038.420000002</v>
      </c>
      <c r="M328" s="21">
        <v>34341459.710000001</v>
      </c>
      <c r="N328" s="23" t="e">
        <f>INDEX(Cost!$E:$E,MATCH(Result_Risk7!$C328,Cost!$A:$A,0))</f>
        <v>#N/A</v>
      </c>
      <c r="O328" s="23" t="e">
        <f t="shared" si="20"/>
        <v>#N/A</v>
      </c>
      <c r="P328" s="24" t="str">
        <f t="shared" si="21"/>
        <v>40%</v>
      </c>
      <c r="Q328" s="23" t="e">
        <f t="shared" si="22"/>
        <v>#N/A</v>
      </c>
      <c r="R328" s="25" t="e">
        <f t="shared" si="23"/>
        <v>#N/A</v>
      </c>
      <c r="S328" s="11"/>
    </row>
    <row r="329" spans="1:19" s="4" customFormat="1" hidden="1">
      <c r="A329" s="18">
        <v>5</v>
      </c>
      <c r="B329" s="19" t="s">
        <v>669</v>
      </c>
      <c r="C329" s="19" t="s">
        <v>690</v>
      </c>
      <c r="D329" s="19" t="s">
        <v>691</v>
      </c>
      <c r="E329" s="19" t="s">
        <v>9</v>
      </c>
      <c r="F329" s="20">
        <v>3.13</v>
      </c>
      <c r="G329" s="20">
        <v>2.94</v>
      </c>
      <c r="H329" s="20">
        <v>2</v>
      </c>
      <c r="I329" s="21">
        <v>21889635.73</v>
      </c>
      <c r="J329" s="21">
        <v>16268983.779999999</v>
      </c>
      <c r="K329" s="22">
        <v>0</v>
      </c>
      <c r="L329" s="21">
        <v>19721925.469999999</v>
      </c>
      <c r="M329" s="21">
        <v>10226170.92</v>
      </c>
      <c r="N329" s="23" t="e">
        <f>INDEX(Cost!$E:$E,MATCH(Result_Risk7!$C329,Cost!$A:$A,0))</f>
        <v>#N/A</v>
      </c>
      <c r="O329" s="23" t="e">
        <f t="shared" si="20"/>
        <v>#N/A</v>
      </c>
      <c r="P329" s="24" t="str">
        <f t="shared" si="21"/>
        <v>30%</v>
      </c>
      <c r="Q329" s="23" t="e">
        <f t="shared" si="22"/>
        <v>#N/A</v>
      </c>
      <c r="R329" s="25" t="e">
        <f t="shared" si="23"/>
        <v>#N/A</v>
      </c>
      <c r="S329" s="11"/>
    </row>
    <row r="330" spans="1:19" s="4" customFormat="1" hidden="1">
      <c r="A330" s="18">
        <v>5</v>
      </c>
      <c r="B330" s="19" t="s">
        <v>692</v>
      </c>
      <c r="C330" s="19" t="s">
        <v>693</v>
      </c>
      <c r="D330" s="19" t="s">
        <v>694</v>
      </c>
      <c r="E330" s="19" t="s">
        <v>47</v>
      </c>
      <c r="F330" s="20">
        <v>5.0599999999999996</v>
      </c>
      <c r="G330" s="20">
        <v>4.37</v>
      </c>
      <c r="H330" s="20">
        <v>2.79</v>
      </c>
      <c r="I330" s="21">
        <v>269806922.67000002</v>
      </c>
      <c r="J330" s="21">
        <v>60369559.060000002</v>
      </c>
      <c r="K330" s="22">
        <v>0</v>
      </c>
      <c r="L330" s="21">
        <v>93809705.549999997</v>
      </c>
      <c r="M330" s="21">
        <v>120072296.73</v>
      </c>
      <c r="N330" s="23" t="e">
        <f>INDEX(Cost!$E:$E,MATCH(Result_Risk7!$C330,Cost!$A:$A,0))</f>
        <v>#N/A</v>
      </c>
      <c r="O330" s="23" t="e">
        <f t="shared" si="20"/>
        <v>#N/A</v>
      </c>
      <c r="P330" s="24" t="str">
        <f t="shared" si="21"/>
        <v>50%</v>
      </c>
      <c r="Q330" s="23" t="e">
        <f t="shared" si="22"/>
        <v>#N/A</v>
      </c>
      <c r="R330" s="25" t="e">
        <f t="shared" si="23"/>
        <v>#N/A</v>
      </c>
      <c r="S330" s="11"/>
    </row>
    <row r="331" spans="1:19" s="4" customFormat="1" hidden="1">
      <c r="A331" s="18">
        <v>5</v>
      </c>
      <c r="B331" s="19" t="s">
        <v>692</v>
      </c>
      <c r="C331" s="19" t="s">
        <v>695</v>
      </c>
      <c r="D331" s="19" t="s">
        <v>696</v>
      </c>
      <c r="E331" s="19" t="s">
        <v>9</v>
      </c>
      <c r="F331" s="20">
        <v>15</v>
      </c>
      <c r="G331" s="20">
        <v>14.09</v>
      </c>
      <c r="H331" s="20">
        <v>10.96</v>
      </c>
      <c r="I331" s="21">
        <v>107708451.31</v>
      </c>
      <c r="J331" s="21">
        <v>53876932.439999998</v>
      </c>
      <c r="K331" s="22">
        <v>0</v>
      </c>
      <c r="L331" s="21">
        <v>57090145.039999999</v>
      </c>
      <c r="M331" s="21">
        <v>76635919.840000004</v>
      </c>
      <c r="N331" s="23" t="e">
        <f>INDEX(Cost!$E:$E,MATCH(Result_Risk7!$C331,Cost!$A:$A,0))</f>
        <v>#N/A</v>
      </c>
      <c r="O331" s="23" t="e">
        <f t="shared" si="20"/>
        <v>#N/A</v>
      </c>
      <c r="P331" s="24" t="str">
        <f t="shared" si="21"/>
        <v>60%</v>
      </c>
      <c r="Q331" s="23" t="e">
        <f t="shared" si="22"/>
        <v>#N/A</v>
      </c>
      <c r="R331" s="25" t="e">
        <f t="shared" si="23"/>
        <v>#N/A</v>
      </c>
      <c r="S331" s="11"/>
    </row>
    <row r="332" spans="1:19" s="4" customFormat="1" hidden="1">
      <c r="A332" s="18">
        <v>5</v>
      </c>
      <c r="B332" s="19" t="s">
        <v>692</v>
      </c>
      <c r="C332" s="19" t="s">
        <v>697</v>
      </c>
      <c r="D332" s="19" t="s">
        <v>698</v>
      </c>
      <c r="E332" s="19" t="s">
        <v>9</v>
      </c>
      <c r="F332" s="20">
        <v>8.2799999999999994</v>
      </c>
      <c r="G332" s="20">
        <v>7.86</v>
      </c>
      <c r="H332" s="20">
        <v>3.63</v>
      </c>
      <c r="I332" s="21">
        <v>74825557.230000004</v>
      </c>
      <c r="J332" s="21">
        <v>37578011.170000002</v>
      </c>
      <c r="K332" s="22">
        <v>0</v>
      </c>
      <c r="L332" s="21">
        <v>42010303.32</v>
      </c>
      <c r="M332" s="21">
        <v>27024336.039999999</v>
      </c>
      <c r="N332" s="23" t="e">
        <f>INDEX(Cost!$E:$E,MATCH(Result_Risk7!$C332,Cost!$A:$A,0))</f>
        <v>#N/A</v>
      </c>
      <c r="O332" s="23" t="e">
        <f t="shared" si="20"/>
        <v>#N/A</v>
      </c>
      <c r="P332" s="24" t="str">
        <f t="shared" si="21"/>
        <v>60%</v>
      </c>
      <c r="Q332" s="23" t="e">
        <f t="shared" si="22"/>
        <v>#N/A</v>
      </c>
      <c r="R332" s="25" t="e">
        <f t="shared" si="23"/>
        <v>#N/A</v>
      </c>
      <c r="S332" s="11"/>
    </row>
    <row r="333" spans="1:19" s="4" customFormat="1" hidden="1">
      <c r="A333" s="18">
        <v>5</v>
      </c>
      <c r="B333" s="19" t="s">
        <v>699</v>
      </c>
      <c r="C333" s="19" t="s">
        <v>700</v>
      </c>
      <c r="D333" s="19" t="s">
        <v>701</v>
      </c>
      <c r="E333" s="19" t="s">
        <v>6</v>
      </c>
      <c r="F333" s="20">
        <v>8.8000000000000007</v>
      </c>
      <c r="G333" s="20">
        <v>8.67</v>
      </c>
      <c r="H333" s="20">
        <v>7.25</v>
      </c>
      <c r="I333" s="21">
        <v>2067881663.3900001</v>
      </c>
      <c r="J333" s="21">
        <v>1229844075.5599999</v>
      </c>
      <c r="K333" s="22">
        <v>0</v>
      </c>
      <c r="L333" s="21">
        <v>1065054255.9</v>
      </c>
      <c r="M333" s="21">
        <v>1656703273.8900001</v>
      </c>
      <c r="N333" s="23" t="e">
        <f>INDEX(Cost!$E:$E,MATCH(Result_Risk7!$C333,Cost!$A:$A,0))</f>
        <v>#N/A</v>
      </c>
      <c r="O333" s="23" t="e">
        <f t="shared" si="20"/>
        <v>#N/A</v>
      </c>
      <c r="P333" s="24" t="str">
        <f t="shared" si="21"/>
        <v>60%</v>
      </c>
      <c r="Q333" s="23" t="e">
        <f t="shared" si="22"/>
        <v>#N/A</v>
      </c>
      <c r="R333" s="25" t="e">
        <f t="shared" si="23"/>
        <v>#N/A</v>
      </c>
      <c r="S333" s="11"/>
    </row>
    <row r="334" spans="1:19" s="4" customFormat="1" hidden="1">
      <c r="A334" s="18">
        <v>5</v>
      </c>
      <c r="B334" s="19" t="s">
        <v>699</v>
      </c>
      <c r="C334" s="19" t="s">
        <v>702</v>
      </c>
      <c r="D334" s="19" t="s">
        <v>703</v>
      </c>
      <c r="E334" s="19" t="s">
        <v>47</v>
      </c>
      <c r="F334" s="20">
        <v>6.87</v>
      </c>
      <c r="G334" s="20">
        <v>6.65</v>
      </c>
      <c r="H334" s="20">
        <v>5.08</v>
      </c>
      <c r="I334" s="21">
        <v>700825150.38999999</v>
      </c>
      <c r="J334" s="21">
        <v>50559396.18</v>
      </c>
      <c r="K334" s="22">
        <v>0</v>
      </c>
      <c r="L334" s="21">
        <v>71872790.280000001</v>
      </c>
      <c r="M334" s="21">
        <v>487387471.82999998</v>
      </c>
      <c r="N334" s="23" t="e">
        <f>INDEX(Cost!$E:$E,MATCH(Result_Risk7!$C334,Cost!$A:$A,0))</f>
        <v>#N/A</v>
      </c>
      <c r="O334" s="23" t="e">
        <f t="shared" si="20"/>
        <v>#N/A</v>
      </c>
      <c r="P334" s="24" t="str">
        <f t="shared" si="21"/>
        <v>60%</v>
      </c>
      <c r="Q334" s="23" t="e">
        <f t="shared" si="22"/>
        <v>#N/A</v>
      </c>
      <c r="R334" s="25" t="e">
        <f t="shared" si="23"/>
        <v>#N/A</v>
      </c>
      <c r="S334" s="11"/>
    </row>
    <row r="335" spans="1:19" s="4" customFormat="1" hidden="1">
      <c r="A335" s="18">
        <v>5</v>
      </c>
      <c r="B335" s="19" t="s">
        <v>704</v>
      </c>
      <c r="C335" s="19" t="s">
        <v>705</v>
      </c>
      <c r="D335" s="19" t="s">
        <v>706</v>
      </c>
      <c r="E335" s="19" t="s">
        <v>6</v>
      </c>
      <c r="F335" s="20">
        <v>5.33</v>
      </c>
      <c r="G335" s="20">
        <v>4.8899999999999997</v>
      </c>
      <c r="H335" s="20">
        <v>3.02</v>
      </c>
      <c r="I335" s="21">
        <v>1023466545.0700001</v>
      </c>
      <c r="J335" s="21">
        <v>136207967.58000001</v>
      </c>
      <c r="K335" s="22">
        <v>0</v>
      </c>
      <c r="L335" s="21">
        <v>228069738.44</v>
      </c>
      <c r="M335" s="21">
        <v>477724009.37</v>
      </c>
      <c r="N335" s="23" t="e">
        <f>INDEX(Cost!$E:$E,MATCH(Result_Risk7!$C335,Cost!$A:$A,0))</f>
        <v>#N/A</v>
      </c>
      <c r="O335" s="23" t="e">
        <f t="shared" si="20"/>
        <v>#N/A</v>
      </c>
      <c r="P335" s="24" t="str">
        <f t="shared" si="21"/>
        <v>60%</v>
      </c>
      <c r="Q335" s="23" t="e">
        <f t="shared" si="22"/>
        <v>#N/A</v>
      </c>
      <c r="R335" s="25" t="e">
        <f t="shared" si="23"/>
        <v>#N/A</v>
      </c>
      <c r="S335" s="11"/>
    </row>
    <row r="336" spans="1:19" s="4" customFormat="1" hidden="1">
      <c r="A336" s="18">
        <v>5</v>
      </c>
      <c r="B336" s="19" t="s">
        <v>704</v>
      </c>
      <c r="C336" s="19" t="s">
        <v>707</v>
      </c>
      <c r="D336" s="19" t="s">
        <v>708</v>
      </c>
      <c r="E336" s="19" t="s">
        <v>47</v>
      </c>
      <c r="F336" s="20">
        <v>7.34</v>
      </c>
      <c r="G336" s="20">
        <v>6.94</v>
      </c>
      <c r="H336" s="20">
        <v>4.1399999999999997</v>
      </c>
      <c r="I336" s="21">
        <v>414439152.33999997</v>
      </c>
      <c r="J336" s="21">
        <v>395970646.77999997</v>
      </c>
      <c r="K336" s="22">
        <v>0</v>
      </c>
      <c r="L336" s="21">
        <v>222294161.25</v>
      </c>
      <c r="M336" s="21">
        <v>203657136.49000001</v>
      </c>
      <c r="N336" s="23" t="e">
        <f>INDEX(Cost!$E:$E,MATCH(Result_Risk7!$C336,Cost!$A:$A,0))</f>
        <v>#N/A</v>
      </c>
      <c r="O336" s="23" t="e">
        <f t="shared" si="20"/>
        <v>#N/A</v>
      </c>
      <c r="P336" s="24" t="str">
        <f t="shared" si="21"/>
        <v>60%</v>
      </c>
      <c r="Q336" s="23" t="e">
        <f t="shared" si="22"/>
        <v>#N/A</v>
      </c>
      <c r="R336" s="25" t="e">
        <f t="shared" si="23"/>
        <v>#N/A</v>
      </c>
      <c r="S336" s="11"/>
    </row>
    <row r="337" spans="1:19" s="4" customFormat="1" hidden="1">
      <c r="A337" s="18">
        <v>5</v>
      </c>
      <c r="B337" s="19" t="s">
        <v>704</v>
      </c>
      <c r="C337" s="19" t="s">
        <v>709</v>
      </c>
      <c r="D337" s="19" t="s">
        <v>710</v>
      </c>
      <c r="E337" s="19" t="s">
        <v>9</v>
      </c>
      <c r="F337" s="20">
        <v>3.06</v>
      </c>
      <c r="G337" s="20">
        <v>2.83</v>
      </c>
      <c r="H337" s="20">
        <v>1.28</v>
      </c>
      <c r="I337" s="21">
        <v>83258286.930000007</v>
      </c>
      <c r="J337" s="21">
        <v>45488907.740000002</v>
      </c>
      <c r="K337" s="22">
        <v>0</v>
      </c>
      <c r="L337" s="21">
        <v>62007145.549999997</v>
      </c>
      <c r="M337" s="21">
        <v>11194221.16</v>
      </c>
      <c r="N337" s="23" t="e">
        <f>INDEX(Cost!$E:$E,MATCH(Result_Risk7!$C337,Cost!$A:$A,0))</f>
        <v>#N/A</v>
      </c>
      <c r="O337" s="23" t="e">
        <f t="shared" si="20"/>
        <v>#N/A</v>
      </c>
      <c r="P337" s="24" t="str">
        <f t="shared" si="21"/>
        <v>0%</v>
      </c>
      <c r="Q337" s="23" t="e">
        <f t="shared" si="22"/>
        <v>#N/A</v>
      </c>
      <c r="R337" s="25" t="e">
        <f t="shared" si="23"/>
        <v>#N/A</v>
      </c>
      <c r="S337" s="11"/>
    </row>
    <row r="338" spans="1:19" s="4" customFormat="1" hidden="1">
      <c r="A338" s="18">
        <v>5</v>
      </c>
      <c r="B338" s="19" t="s">
        <v>704</v>
      </c>
      <c r="C338" s="19" t="s">
        <v>711</v>
      </c>
      <c r="D338" s="19" t="s">
        <v>712</v>
      </c>
      <c r="E338" s="19" t="s">
        <v>9</v>
      </c>
      <c r="F338" s="20">
        <v>7.65</v>
      </c>
      <c r="G338" s="20">
        <v>7.24</v>
      </c>
      <c r="H338" s="20">
        <v>5.7</v>
      </c>
      <c r="I338" s="21">
        <v>198406325.59</v>
      </c>
      <c r="J338" s="21">
        <v>88625472.590000004</v>
      </c>
      <c r="K338" s="22">
        <v>0</v>
      </c>
      <c r="L338" s="21">
        <v>96649056.189999998</v>
      </c>
      <c r="M338" s="21">
        <v>140291327.68000001</v>
      </c>
      <c r="N338" s="23" t="e">
        <f>INDEX(Cost!$E:$E,MATCH(Result_Risk7!$C338,Cost!$A:$A,0))</f>
        <v>#N/A</v>
      </c>
      <c r="O338" s="23" t="e">
        <f t="shared" si="20"/>
        <v>#N/A</v>
      </c>
      <c r="P338" s="24" t="str">
        <f t="shared" si="21"/>
        <v>60%</v>
      </c>
      <c r="Q338" s="23" t="e">
        <f t="shared" si="22"/>
        <v>#N/A</v>
      </c>
      <c r="R338" s="25" t="e">
        <f t="shared" si="23"/>
        <v>#N/A</v>
      </c>
      <c r="S338" s="11"/>
    </row>
    <row r="339" spans="1:19" s="4" customFormat="1" hidden="1">
      <c r="A339" s="18">
        <v>5</v>
      </c>
      <c r="B339" s="19" t="s">
        <v>704</v>
      </c>
      <c r="C339" s="19" t="s">
        <v>713</v>
      </c>
      <c r="D339" s="19" t="s">
        <v>714</v>
      </c>
      <c r="E339" s="19" t="s">
        <v>9</v>
      </c>
      <c r="F339" s="20">
        <v>6.41</v>
      </c>
      <c r="G339" s="20">
        <v>6.17</v>
      </c>
      <c r="H339" s="20">
        <v>3.39</v>
      </c>
      <c r="I339" s="21">
        <v>159264984.65000001</v>
      </c>
      <c r="J339" s="21">
        <v>60506731.68</v>
      </c>
      <c r="K339" s="22">
        <v>0</v>
      </c>
      <c r="L339" s="21">
        <v>72125959.819999993</v>
      </c>
      <c r="M339" s="21">
        <v>70344727.890000001</v>
      </c>
      <c r="N339" s="23" t="e">
        <f>INDEX(Cost!$E:$E,MATCH(Result_Risk7!$C339,Cost!$A:$A,0))</f>
        <v>#N/A</v>
      </c>
      <c r="O339" s="23" t="e">
        <f t="shared" si="20"/>
        <v>#N/A</v>
      </c>
      <c r="P339" s="24" t="str">
        <f t="shared" si="21"/>
        <v>60%</v>
      </c>
      <c r="Q339" s="23" t="e">
        <f t="shared" si="22"/>
        <v>#N/A</v>
      </c>
      <c r="R339" s="25" t="e">
        <f t="shared" si="23"/>
        <v>#N/A</v>
      </c>
      <c r="S339" s="11"/>
    </row>
    <row r="340" spans="1:19" s="4" customFormat="1" hidden="1">
      <c r="A340" s="18">
        <v>5</v>
      </c>
      <c r="B340" s="19" t="s">
        <v>704</v>
      </c>
      <c r="C340" s="19" t="s">
        <v>715</v>
      </c>
      <c r="D340" s="19" t="s">
        <v>716</v>
      </c>
      <c r="E340" s="19" t="s">
        <v>9</v>
      </c>
      <c r="F340" s="20">
        <v>5.66</v>
      </c>
      <c r="G340" s="20">
        <v>5.19</v>
      </c>
      <c r="H340" s="20">
        <v>2.98</v>
      </c>
      <c r="I340" s="21">
        <v>118100880.34</v>
      </c>
      <c r="J340" s="21">
        <v>59161789.789999999</v>
      </c>
      <c r="K340" s="22">
        <v>0</v>
      </c>
      <c r="L340" s="21">
        <v>59810079.090000004</v>
      </c>
      <c r="M340" s="21">
        <v>50275618.460000001</v>
      </c>
      <c r="N340" s="23" t="e">
        <f>INDEX(Cost!$E:$E,MATCH(Result_Risk7!$C340,Cost!$A:$A,0))</f>
        <v>#N/A</v>
      </c>
      <c r="O340" s="23" t="e">
        <f t="shared" si="20"/>
        <v>#N/A</v>
      </c>
      <c r="P340" s="24" t="str">
        <f t="shared" si="21"/>
        <v>50%</v>
      </c>
      <c r="Q340" s="23" t="e">
        <f t="shared" si="22"/>
        <v>#N/A</v>
      </c>
      <c r="R340" s="25" t="e">
        <f t="shared" si="23"/>
        <v>#N/A</v>
      </c>
      <c r="S340" s="11"/>
    </row>
    <row r="341" spans="1:19" s="4" customFormat="1" hidden="1">
      <c r="A341" s="18">
        <v>5</v>
      </c>
      <c r="B341" s="19" t="s">
        <v>704</v>
      </c>
      <c r="C341" s="19" t="s">
        <v>717</v>
      </c>
      <c r="D341" s="19" t="s">
        <v>718</v>
      </c>
      <c r="E341" s="19" t="s">
        <v>9</v>
      </c>
      <c r="F341" s="20">
        <v>7.89</v>
      </c>
      <c r="G341" s="20">
        <v>7.44</v>
      </c>
      <c r="H341" s="20">
        <v>5.77</v>
      </c>
      <c r="I341" s="21">
        <v>135561434.90000001</v>
      </c>
      <c r="J341" s="21">
        <v>25143050.41</v>
      </c>
      <c r="K341" s="22">
        <v>0</v>
      </c>
      <c r="L341" s="21">
        <v>25210961.140000001</v>
      </c>
      <c r="M341" s="21">
        <v>93808702.030000001</v>
      </c>
      <c r="N341" s="23" t="e">
        <f>INDEX(Cost!$E:$E,MATCH(Result_Risk7!$C341,Cost!$A:$A,0))</f>
        <v>#N/A</v>
      </c>
      <c r="O341" s="23" t="e">
        <f t="shared" si="20"/>
        <v>#N/A</v>
      </c>
      <c r="P341" s="24" t="str">
        <f t="shared" si="21"/>
        <v>60%</v>
      </c>
      <c r="Q341" s="23" t="e">
        <f t="shared" si="22"/>
        <v>#N/A</v>
      </c>
      <c r="R341" s="25" t="e">
        <f t="shared" si="23"/>
        <v>#N/A</v>
      </c>
      <c r="S341" s="11"/>
    </row>
    <row r="342" spans="1:19" s="4" customFormat="1" hidden="1">
      <c r="A342" s="18">
        <v>5</v>
      </c>
      <c r="B342" s="19" t="s">
        <v>704</v>
      </c>
      <c r="C342" s="19" t="s">
        <v>719</v>
      </c>
      <c r="D342" s="19" t="s">
        <v>720</v>
      </c>
      <c r="E342" s="19" t="s">
        <v>9</v>
      </c>
      <c r="F342" s="20">
        <v>10.18</v>
      </c>
      <c r="G342" s="20">
        <v>9.7200000000000006</v>
      </c>
      <c r="H342" s="20">
        <v>7.83</v>
      </c>
      <c r="I342" s="21">
        <v>223868828.84999999</v>
      </c>
      <c r="J342" s="21">
        <v>51621032.329999998</v>
      </c>
      <c r="K342" s="22">
        <v>0</v>
      </c>
      <c r="L342" s="21">
        <v>61357937.590000004</v>
      </c>
      <c r="M342" s="21">
        <v>166622614.09</v>
      </c>
      <c r="N342" s="23" t="e">
        <f>INDEX(Cost!$E:$E,MATCH(Result_Risk7!$C342,Cost!$A:$A,0))</f>
        <v>#N/A</v>
      </c>
      <c r="O342" s="23" t="e">
        <f t="shared" si="20"/>
        <v>#N/A</v>
      </c>
      <c r="P342" s="24" t="str">
        <f t="shared" si="21"/>
        <v>60%</v>
      </c>
      <c r="Q342" s="23" t="e">
        <f t="shared" si="22"/>
        <v>#N/A</v>
      </c>
      <c r="R342" s="25" t="e">
        <f t="shared" si="23"/>
        <v>#N/A</v>
      </c>
      <c r="S342" s="11"/>
    </row>
    <row r="343" spans="1:19" s="4" customFormat="1" hidden="1">
      <c r="A343" s="18">
        <v>5</v>
      </c>
      <c r="B343" s="19" t="s">
        <v>704</v>
      </c>
      <c r="C343" s="19" t="s">
        <v>721</v>
      </c>
      <c r="D343" s="19" t="s">
        <v>722</v>
      </c>
      <c r="E343" s="19" t="s">
        <v>9</v>
      </c>
      <c r="F343" s="20">
        <v>3.24</v>
      </c>
      <c r="G343" s="20">
        <v>2.86</v>
      </c>
      <c r="H343" s="20">
        <v>1.85</v>
      </c>
      <c r="I343" s="21">
        <v>139178286.25999999</v>
      </c>
      <c r="J343" s="21">
        <v>79179570.430000007</v>
      </c>
      <c r="K343" s="22">
        <v>0</v>
      </c>
      <c r="L343" s="21">
        <v>101043267.95</v>
      </c>
      <c r="M343" s="21">
        <v>53132328.729999997</v>
      </c>
      <c r="N343" s="23" t="e">
        <f>INDEX(Cost!$E:$E,MATCH(Result_Risk7!$C343,Cost!$A:$A,0))</f>
        <v>#N/A</v>
      </c>
      <c r="O343" s="23" t="e">
        <f t="shared" si="20"/>
        <v>#N/A</v>
      </c>
      <c r="P343" s="24" t="str">
        <f t="shared" si="21"/>
        <v>30%</v>
      </c>
      <c r="Q343" s="23" t="e">
        <f t="shared" si="22"/>
        <v>#N/A</v>
      </c>
      <c r="R343" s="25" t="e">
        <f t="shared" si="23"/>
        <v>#N/A</v>
      </c>
      <c r="S343" s="11"/>
    </row>
    <row r="344" spans="1:19" s="4" customFormat="1" hidden="1">
      <c r="A344" s="18">
        <v>5</v>
      </c>
      <c r="B344" s="19" t="s">
        <v>704</v>
      </c>
      <c r="C344" s="19" t="s">
        <v>723</v>
      </c>
      <c r="D344" s="19" t="s">
        <v>724</v>
      </c>
      <c r="E344" s="19" t="s">
        <v>9</v>
      </c>
      <c r="F344" s="20">
        <v>6.42</v>
      </c>
      <c r="G344" s="20">
        <v>6.21</v>
      </c>
      <c r="H344" s="20">
        <v>4.99</v>
      </c>
      <c r="I344" s="21">
        <v>69748155.409999996</v>
      </c>
      <c r="J344" s="21">
        <v>23194892.23</v>
      </c>
      <c r="K344" s="22">
        <v>0</v>
      </c>
      <c r="L344" s="21">
        <v>30690310.170000002</v>
      </c>
      <c r="M344" s="21">
        <v>51268246.350000001</v>
      </c>
      <c r="N344" s="23" t="e">
        <f>INDEX(Cost!$E:$E,MATCH(Result_Risk7!$C344,Cost!$A:$A,0))</f>
        <v>#N/A</v>
      </c>
      <c r="O344" s="23" t="e">
        <f t="shared" si="20"/>
        <v>#N/A</v>
      </c>
      <c r="P344" s="24" t="str">
        <f t="shared" si="21"/>
        <v>60%</v>
      </c>
      <c r="Q344" s="23" t="e">
        <f t="shared" si="22"/>
        <v>#N/A</v>
      </c>
      <c r="R344" s="25" t="e">
        <f t="shared" si="23"/>
        <v>#N/A</v>
      </c>
      <c r="S344" s="11"/>
    </row>
    <row r="345" spans="1:19" s="4" customFormat="1" hidden="1">
      <c r="A345" s="18">
        <v>6</v>
      </c>
      <c r="B345" s="19" t="s">
        <v>725</v>
      </c>
      <c r="C345" s="19" t="s">
        <v>726</v>
      </c>
      <c r="D345" s="19" t="s">
        <v>727</v>
      </c>
      <c r="E345" s="19" t="s">
        <v>6</v>
      </c>
      <c r="F345" s="20">
        <v>4.0199999999999996</v>
      </c>
      <c r="G345" s="20">
        <v>3.71</v>
      </c>
      <c r="H345" s="20">
        <v>1.65</v>
      </c>
      <c r="I345" s="21">
        <v>1252895858.03</v>
      </c>
      <c r="J345" s="21">
        <v>910421505.65999997</v>
      </c>
      <c r="K345" s="22">
        <v>0</v>
      </c>
      <c r="L345" s="21">
        <v>1040053615.61</v>
      </c>
      <c r="M345" s="21">
        <v>277863995.32999998</v>
      </c>
      <c r="N345" s="23" t="e">
        <f>INDEX(Cost!$E:$E,MATCH(Result_Risk7!$C345,Cost!$A:$A,0))</f>
        <v>#N/A</v>
      </c>
      <c r="O345" s="23" t="e">
        <f t="shared" si="20"/>
        <v>#N/A</v>
      </c>
      <c r="P345" s="24" t="str">
        <f t="shared" si="21"/>
        <v>30%</v>
      </c>
      <c r="Q345" s="23" t="e">
        <f t="shared" si="22"/>
        <v>#N/A</v>
      </c>
      <c r="R345" s="25" t="e">
        <f t="shared" si="23"/>
        <v>#N/A</v>
      </c>
      <c r="S345" s="11"/>
    </row>
    <row r="346" spans="1:19" s="4" customFormat="1" hidden="1">
      <c r="A346" s="18">
        <v>6</v>
      </c>
      <c r="B346" s="19" t="s">
        <v>725</v>
      </c>
      <c r="C346" s="19" t="s">
        <v>728</v>
      </c>
      <c r="D346" s="19" t="s">
        <v>729</v>
      </c>
      <c r="E346" s="19" t="s">
        <v>9</v>
      </c>
      <c r="F346" s="20">
        <v>3.3</v>
      </c>
      <c r="G346" s="20">
        <v>2.92</v>
      </c>
      <c r="H346" s="20">
        <v>1.87</v>
      </c>
      <c r="I346" s="21">
        <v>52020698.729999997</v>
      </c>
      <c r="J346" s="21">
        <v>26839383.449999999</v>
      </c>
      <c r="K346" s="22">
        <v>0</v>
      </c>
      <c r="L346" s="21">
        <v>32913342.109999999</v>
      </c>
      <c r="M346" s="21">
        <v>19700038.329999998</v>
      </c>
      <c r="N346" s="23" t="e">
        <f>INDEX(Cost!$E:$E,MATCH(Result_Risk7!$C346,Cost!$A:$A,0))</f>
        <v>#N/A</v>
      </c>
      <c r="O346" s="23" t="e">
        <f t="shared" si="20"/>
        <v>#N/A</v>
      </c>
      <c r="P346" s="24" t="str">
        <f t="shared" si="21"/>
        <v>30%</v>
      </c>
      <c r="Q346" s="23" t="e">
        <f t="shared" si="22"/>
        <v>#N/A</v>
      </c>
      <c r="R346" s="25" t="e">
        <f t="shared" si="23"/>
        <v>#N/A</v>
      </c>
      <c r="S346" s="11"/>
    </row>
    <row r="347" spans="1:19" s="4" customFormat="1" hidden="1">
      <c r="A347" s="18">
        <v>6</v>
      </c>
      <c r="B347" s="19" t="s">
        <v>725</v>
      </c>
      <c r="C347" s="19" t="s">
        <v>730</v>
      </c>
      <c r="D347" s="19" t="s">
        <v>731</v>
      </c>
      <c r="E347" s="19" t="s">
        <v>9</v>
      </c>
      <c r="F347" s="20">
        <v>5.34</v>
      </c>
      <c r="G347" s="20">
        <v>4.91</v>
      </c>
      <c r="H347" s="20">
        <v>4.24</v>
      </c>
      <c r="I347" s="21">
        <v>58631940.439999998</v>
      </c>
      <c r="J347" s="21">
        <v>11775012.4</v>
      </c>
      <c r="K347" s="22">
        <v>0</v>
      </c>
      <c r="L347" s="21">
        <v>16011918.08</v>
      </c>
      <c r="M347" s="21">
        <v>43805574.579999998</v>
      </c>
      <c r="N347" s="23" t="e">
        <f>INDEX(Cost!$E:$E,MATCH(Result_Risk7!$C347,Cost!$A:$A,0))</f>
        <v>#N/A</v>
      </c>
      <c r="O347" s="23" t="e">
        <f t="shared" si="20"/>
        <v>#N/A</v>
      </c>
      <c r="P347" s="24" t="str">
        <f t="shared" si="21"/>
        <v>60%</v>
      </c>
      <c r="Q347" s="23" t="e">
        <f t="shared" si="22"/>
        <v>#N/A</v>
      </c>
      <c r="R347" s="25" t="e">
        <f t="shared" si="23"/>
        <v>#N/A</v>
      </c>
      <c r="S347" s="11"/>
    </row>
    <row r="348" spans="1:19" s="4" customFormat="1" hidden="1">
      <c r="A348" s="18">
        <v>6</v>
      </c>
      <c r="B348" s="19" t="s">
        <v>725</v>
      </c>
      <c r="C348" s="19" t="s">
        <v>732</v>
      </c>
      <c r="D348" s="19" t="s">
        <v>733</v>
      </c>
      <c r="E348" s="19" t="s">
        <v>9</v>
      </c>
      <c r="F348" s="20">
        <v>3.93</v>
      </c>
      <c r="G348" s="20">
        <v>3.73</v>
      </c>
      <c r="H348" s="20">
        <v>2.64</v>
      </c>
      <c r="I348" s="21">
        <v>40124197.640000001</v>
      </c>
      <c r="J348" s="21">
        <v>17516038.620000001</v>
      </c>
      <c r="K348" s="22">
        <v>0</v>
      </c>
      <c r="L348" s="21">
        <v>17521695.359999999</v>
      </c>
      <c r="M348" s="21">
        <v>22451226.309999999</v>
      </c>
      <c r="N348" s="23" t="e">
        <f>INDEX(Cost!$E:$E,MATCH(Result_Risk7!$C348,Cost!$A:$A,0))</f>
        <v>#N/A</v>
      </c>
      <c r="O348" s="23" t="e">
        <f t="shared" si="20"/>
        <v>#N/A</v>
      </c>
      <c r="P348" s="24" t="str">
        <f t="shared" si="21"/>
        <v>50%</v>
      </c>
      <c r="Q348" s="23" t="e">
        <f t="shared" si="22"/>
        <v>#N/A</v>
      </c>
      <c r="R348" s="25" t="e">
        <f t="shared" si="23"/>
        <v>#N/A</v>
      </c>
      <c r="S348" s="11"/>
    </row>
    <row r="349" spans="1:19" s="4" customFormat="1" hidden="1">
      <c r="A349" s="18">
        <v>6</v>
      </c>
      <c r="B349" s="19" t="s">
        <v>725</v>
      </c>
      <c r="C349" s="19" t="s">
        <v>734</v>
      </c>
      <c r="D349" s="19" t="s">
        <v>735</v>
      </c>
      <c r="E349" s="19" t="s">
        <v>9</v>
      </c>
      <c r="F349" s="20">
        <v>4.71</v>
      </c>
      <c r="G349" s="20">
        <v>4.46</v>
      </c>
      <c r="H349" s="20">
        <v>3.12</v>
      </c>
      <c r="I349" s="21">
        <v>48386641.100000001</v>
      </c>
      <c r="J349" s="21">
        <v>8957247.1500000004</v>
      </c>
      <c r="K349" s="22">
        <v>0</v>
      </c>
      <c r="L349" s="21">
        <v>11901377.609999999</v>
      </c>
      <c r="M349" s="21">
        <v>27577772.420000002</v>
      </c>
      <c r="N349" s="23" t="e">
        <f>INDEX(Cost!$E:$E,MATCH(Result_Risk7!$C349,Cost!$A:$A,0))</f>
        <v>#N/A</v>
      </c>
      <c r="O349" s="23" t="e">
        <f t="shared" si="20"/>
        <v>#N/A</v>
      </c>
      <c r="P349" s="24" t="str">
        <f t="shared" si="21"/>
        <v>60%</v>
      </c>
      <c r="Q349" s="23" t="e">
        <f t="shared" si="22"/>
        <v>#N/A</v>
      </c>
      <c r="R349" s="25" t="e">
        <f t="shared" si="23"/>
        <v>#N/A</v>
      </c>
      <c r="S349" s="11"/>
    </row>
    <row r="350" spans="1:19" s="4" customFormat="1" hidden="1">
      <c r="A350" s="18">
        <v>6</v>
      </c>
      <c r="B350" s="19" t="s">
        <v>725</v>
      </c>
      <c r="C350" s="19" t="s">
        <v>736</v>
      </c>
      <c r="D350" s="19" t="s">
        <v>737</v>
      </c>
      <c r="E350" s="19" t="s">
        <v>9</v>
      </c>
      <c r="F350" s="20">
        <v>3.43</v>
      </c>
      <c r="G350" s="20">
        <v>3.28</v>
      </c>
      <c r="H350" s="20">
        <v>2.65</v>
      </c>
      <c r="I350" s="21">
        <v>70325307.379999995</v>
      </c>
      <c r="J350" s="21">
        <v>32952633.48</v>
      </c>
      <c r="K350" s="22">
        <v>0</v>
      </c>
      <c r="L350" s="21">
        <v>35934970.810000002</v>
      </c>
      <c r="M350" s="21">
        <v>47931161.420000002</v>
      </c>
      <c r="N350" s="23" t="e">
        <f>INDEX(Cost!$E:$E,MATCH(Result_Risk7!$C350,Cost!$A:$A,0))</f>
        <v>#N/A</v>
      </c>
      <c r="O350" s="23" t="e">
        <f t="shared" si="20"/>
        <v>#N/A</v>
      </c>
      <c r="P350" s="24" t="str">
        <f t="shared" si="21"/>
        <v>50%</v>
      </c>
      <c r="Q350" s="23" t="e">
        <f t="shared" si="22"/>
        <v>#N/A</v>
      </c>
      <c r="R350" s="25" t="e">
        <f t="shared" si="23"/>
        <v>#N/A</v>
      </c>
      <c r="S350" s="11"/>
    </row>
    <row r="351" spans="1:19" s="4" customFormat="1" hidden="1">
      <c r="A351" s="18">
        <v>6</v>
      </c>
      <c r="B351" s="19" t="s">
        <v>725</v>
      </c>
      <c r="C351" s="19" t="s">
        <v>738</v>
      </c>
      <c r="D351" s="19" t="s">
        <v>739</v>
      </c>
      <c r="E351" s="19" t="s">
        <v>9</v>
      </c>
      <c r="F351" s="20">
        <v>1.77</v>
      </c>
      <c r="G351" s="20">
        <v>1.66</v>
      </c>
      <c r="H351" s="20">
        <v>0.48</v>
      </c>
      <c r="I351" s="21">
        <v>16835890.489999998</v>
      </c>
      <c r="J351" s="21">
        <v>18819701.960000001</v>
      </c>
      <c r="K351" s="22">
        <v>1</v>
      </c>
      <c r="L351" s="21">
        <v>25175615.350000001</v>
      </c>
      <c r="M351" s="21">
        <v>-11432321.550000001</v>
      </c>
      <c r="N351" s="23" t="e">
        <f>INDEX(Cost!$E:$E,MATCH(Result_Risk7!$C351,Cost!$A:$A,0))</f>
        <v>#N/A</v>
      </c>
      <c r="O351" s="23" t="e">
        <f t="shared" si="20"/>
        <v>#N/A</v>
      </c>
      <c r="P351" s="24" t="str">
        <f t="shared" si="21"/>
        <v>0%</v>
      </c>
      <c r="Q351" s="23" t="e">
        <f t="shared" si="22"/>
        <v>#N/A</v>
      </c>
      <c r="R351" s="25" t="e">
        <f t="shared" si="23"/>
        <v>#N/A</v>
      </c>
      <c r="S351" s="11"/>
    </row>
    <row r="352" spans="1:19" s="4" customFormat="1" hidden="1">
      <c r="A352" s="18">
        <v>6</v>
      </c>
      <c r="B352" s="19" t="s">
        <v>725</v>
      </c>
      <c r="C352" s="19" t="s">
        <v>740</v>
      </c>
      <c r="D352" s="19" t="s">
        <v>741</v>
      </c>
      <c r="E352" s="19" t="s">
        <v>9</v>
      </c>
      <c r="F352" s="20">
        <v>4.46</v>
      </c>
      <c r="G352" s="20">
        <v>4.18</v>
      </c>
      <c r="H352" s="20">
        <v>2.62</v>
      </c>
      <c r="I352" s="21">
        <v>37354077.840000004</v>
      </c>
      <c r="J352" s="21">
        <v>10892769.289999999</v>
      </c>
      <c r="K352" s="22">
        <v>0</v>
      </c>
      <c r="L352" s="21">
        <v>14682844.52</v>
      </c>
      <c r="M352" s="21">
        <v>17496032.260000002</v>
      </c>
      <c r="N352" s="23" t="e">
        <f>INDEX(Cost!$E:$E,MATCH(Result_Risk7!$C352,Cost!$A:$A,0))</f>
        <v>#N/A</v>
      </c>
      <c r="O352" s="23" t="e">
        <f t="shared" si="20"/>
        <v>#N/A</v>
      </c>
      <c r="P352" s="24" t="str">
        <f t="shared" si="21"/>
        <v>50%</v>
      </c>
      <c r="Q352" s="23" t="e">
        <f t="shared" si="22"/>
        <v>#N/A</v>
      </c>
      <c r="R352" s="25" t="e">
        <f t="shared" si="23"/>
        <v>#N/A</v>
      </c>
      <c r="S352" s="11"/>
    </row>
    <row r="353" spans="1:19" s="4" customFormat="1" hidden="1">
      <c r="A353" s="18">
        <v>6</v>
      </c>
      <c r="B353" s="19" t="s">
        <v>725</v>
      </c>
      <c r="C353" s="19" t="s">
        <v>742</v>
      </c>
      <c r="D353" s="19" t="s">
        <v>743</v>
      </c>
      <c r="E353" s="19" t="s">
        <v>9</v>
      </c>
      <c r="F353" s="20">
        <v>2.13</v>
      </c>
      <c r="G353" s="20">
        <v>1.9</v>
      </c>
      <c r="H353" s="20">
        <v>1.44</v>
      </c>
      <c r="I353" s="21">
        <v>39908278.490000002</v>
      </c>
      <c r="J353" s="21">
        <v>5393946.75</v>
      </c>
      <c r="K353" s="22">
        <v>0</v>
      </c>
      <c r="L353" s="21">
        <v>13596568.220000001</v>
      </c>
      <c r="M353" s="21">
        <v>15608564.960000001</v>
      </c>
      <c r="N353" s="23" t="e">
        <f>INDEX(Cost!$E:$E,MATCH(Result_Risk7!$C353,Cost!$A:$A,0))</f>
        <v>#N/A</v>
      </c>
      <c r="O353" s="23" t="e">
        <f t="shared" si="20"/>
        <v>#N/A</v>
      </c>
      <c r="P353" s="24" t="str">
        <f t="shared" si="21"/>
        <v>0%</v>
      </c>
      <c r="Q353" s="23" t="e">
        <f t="shared" si="22"/>
        <v>#N/A</v>
      </c>
      <c r="R353" s="25" t="e">
        <f t="shared" si="23"/>
        <v>#N/A</v>
      </c>
      <c r="S353" s="11"/>
    </row>
    <row r="354" spans="1:19" s="4" customFormat="1" hidden="1">
      <c r="A354" s="18">
        <v>6</v>
      </c>
      <c r="B354" s="19" t="s">
        <v>725</v>
      </c>
      <c r="C354" s="19" t="s">
        <v>744</v>
      </c>
      <c r="D354" s="19" t="s">
        <v>745</v>
      </c>
      <c r="E354" s="19" t="s">
        <v>9</v>
      </c>
      <c r="F354" s="20">
        <v>3.36</v>
      </c>
      <c r="G354" s="20">
        <v>3.13</v>
      </c>
      <c r="H354" s="20">
        <v>2.2799999999999998</v>
      </c>
      <c r="I354" s="21">
        <v>33435395.719999999</v>
      </c>
      <c r="J354" s="21">
        <v>7862450.8700000001</v>
      </c>
      <c r="K354" s="22">
        <v>0</v>
      </c>
      <c r="L354" s="21">
        <v>11874317.15</v>
      </c>
      <c r="M354" s="21">
        <v>18145102.48</v>
      </c>
      <c r="N354" s="23" t="e">
        <f>INDEX(Cost!$E:$E,MATCH(Result_Risk7!$C354,Cost!$A:$A,0))</f>
        <v>#N/A</v>
      </c>
      <c r="O354" s="23" t="e">
        <f t="shared" si="20"/>
        <v>#N/A</v>
      </c>
      <c r="P354" s="24" t="str">
        <f t="shared" si="21"/>
        <v>40%</v>
      </c>
      <c r="Q354" s="23" t="e">
        <f t="shared" si="22"/>
        <v>#N/A</v>
      </c>
      <c r="R354" s="25" t="e">
        <f t="shared" si="23"/>
        <v>#N/A</v>
      </c>
      <c r="S354" s="11"/>
    </row>
    <row r="355" spans="1:19" s="4" customFormat="1" hidden="1">
      <c r="A355" s="18">
        <v>6</v>
      </c>
      <c r="B355" s="19" t="s">
        <v>725</v>
      </c>
      <c r="C355" s="19" t="s">
        <v>746</v>
      </c>
      <c r="D355" s="19" t="s">
        <v>747</v>
      </c>
      <c r="E355" s="19" t="s">
        <v>9</v>
      </c>
      <c r="F355" s="20">
        <v>3.38</v>
      </c>
      <c r="G355" s="20">
        <v>3.13</v>
      </c>
      <c r="H355" s="20">
        <v>1.61</v>
      </c>
      <c r="I355" s="21">
        <v>27558901.559999999</v>
      </c>
      <c r="J355" s="21">
        <v>23423436.370000001</v>
      </c>
      <c r="K355" s="22">
        <v>0</v>
      </c>
      <c r="L355" s="21">
        <v>21565252.329999998</v>
      </c>
      <c r="M355" s="21">
        <v>7115003.4800000004</v>
      </c>
      <c r="N355" s="23" t="e">
        <f>INDEX(Cost!$E:$E,MATCH(Result_Risk7!$C355,Cost!$A:$A,0))</f>
        <v>#N/A</v>
      </c>
      <c r="O355" s="23" t="e">
        <f t="shared" si="20"/>
        <v>#N/A</v>
      </c>
      <c r="P355" s="24" t="str">
        <f t="shared" si="21"/>
        <v>30%</v>
      </c>
      <c r="Q355" s="23" t="e">
        <f t="shared" si="22"/>
        <v>#N/A</v>
      </c>
      <c r="R355" s="25" t="e">
        <f t="shared" si="23"/>
        <v>#N/A</v>
      </c>
      <c r="S355" s="11"/>
    </row>
    <row r="356" spans="1:19" s="4" customFormat="1" hidden="1">
      <c r="A356" s="18">
        <v>6</v>
      </c>
      <c r="B356" s="19" t="s">
        <v>725</v>
      </c>
      <c r="C356" s="19" t="s">
        <v>748</v>
      </c>
      <c r="D356" s="19" t="s">
        <v>749</v>
      </c>
      <c r="E356" s="19" t="s">
        <v>9</v>
      </c>
      <c r="F356" s="20">
        <v>4.1399999999999997</v>
      </c>
      <c r="G356" s="20">
        <v>3.87</v>
      </c>
      <c r="H356" s="20">
        <v>2.83</v>
      </c>
      <c r="I356" s="21">
        <v>50203456.57</v>
      </c>
      <c r="J356" s="21">
        <v>15238984.119999999</v>
      </c>
      <c r="K356" s="22">
        <v>0</v>
      </c>
      <c r="L356" s="21">
        <v>10363154.91</v>
      </c>
      <c r="M356" s="21">
        <v>29252946.379999999</v>
      </c>
      <c r="N356" s="23" t="e">
        <f>INDEX(Cost!$E:$E,MATCH(Result_Risk7!$C356,Cost!$A:$A,0))</f>
        <v>#N/A</v>
      </c>
      <c r="O356" s="23" t="e">
        <f t="shared" si="20"/>
        <v>#N/A</v>
      </c>
      <c r="P356" s="24" t="str">
        <f t="shared" si="21"/>
        <v>50%</v>
      </c>
      <c r="Q356" s="23" t="e">
        <f t="shared" si="22"/>
        <v>#N/A</v>
      </c>
      <c r="R356" s="25" t="e">
        <f t="shared" si="23"/>
        <v>#N/A</v>
      </c>
      <c r="S356" s="11"/>
    </row>
    <row r="357" spans="1:19" s="4" customFormat="1" hidden="1">
      <c r="A357" s="18">
        <v>6</v>
      </c>
      <c r="B357" s="19" t="s">
        <v>750</v>
      </c>
      <c r="C357" s="19" t="s">
        <v>751</v>
      </c>
      <c r="D357" s="19" t="s">
        <v>752</v>
      </c>
      <c r="E357" s="19" t="s">
        <v>6</v>
      </c>
      <c r="F357" s="20">
        <v>2.72</v>
      </c>
      <c r="G357" s="20">
        <v>2.4700000000000002</v>
      </c>
      <c r="H357" s="20">
        <v>1.88</v>
      </c>
      <c r="I357" s="21">
        <v>701922587</v>
      </c>
      <c r="J357" s="21">
        <v>129600905.25</v>
      </c>
      <c r="K357" s="22">
        <v>0</v>
      </c>
      <c r="L357" s="21">
        <v>214284386.38</v>
      </c>
      <c r="M357" s="21">
        <v>360933654.19</v>
      </c>
      <c r="N357" s="23" t="e">
        <f>INDEX(Cost!$E:$E,MATCH(Result_Risk7!$C357,Cost!$A:$A,0))</f>
        <v>#N/A</v>
      </c>
      <c r="O357" s="23" t="e">
        <f t="shared" si="20"/>
        <v>#N/A</v>
      </c>
      <c r="P357" s="24" t="str">
        <f t="shared" si="21"/>
        <v>30%</v>
      </c>
      <c r="Q357" s="23" t="e">
        <f t="shared" si="22"/>
        <v>#N/A</v>
      </c>
      <c r="R357" s="25" t="e">
        <f t="shared" si="23"/>
        <v>#N/A</v>
      </c>
      <c r="S357" s="11"/>
    </row>
    <row r="358" spans="1:19" s="4" customFormat="1" hidden="1">
      <c r="A358" s="18">
        <v>6</v>
      </c>
      <c r="B358" s="19" t="s">
        <v>750</v>
      </c>
      <c r="C358" s="19" t="s">
        <v>753</v>
      </c>
      <c r="D358" s="19" t="s">
        <v>754</v>
      </c>
      <c r="E358" s="19" t="s">
        <v>9</v>
      </c>
      <c r="F358" s="20">
        <v>3.08</v>
      </c>
      <c r="G358" s="20">
        <v>2.92</v>
      </c>
      <c r="H358" s="20">
        <v>1.44</v>
      </c>
      <c r="I358" s="21">
        <v>56125264.390000001</v>
      </c>
      <c r="J358" s="21">
        <v>24421493.059999999</v>
      </c>
      <c r="K358" s="22">
        <v>0</v>
      </c>
      <c r="L358" s="21">
        <v>28444566.23</v>
      </c>
      <c r="M358" s="21">
        <v>12015797.52</v>
      </c>
      <c r="N358" s="23" t="e">
        <f>INDEX(Cost!$E:$E,MATCH(Result_Risk7!$C358,Cost!$A:$A,0))</f>
        <v>#N/A</v>
      </c>
      <c r="O358" s="23" t="e">
        <f t="shared" si="20"/>
        <v>#N/A</v>
      </c>
      <c r="P358" s="24" t="str">
        <f t="shared" si="21"/>
        <v>0%</v>
      </c>
      <c r="Q358" s="23" t="e">
        <f t="shared" si="22"/>
        <v>#N/A</v>
      </c>
      <c r="R358" s="25" t="e">
        <f t="shared" si="23"/>
        <v>#N/A</v>
      </c>
      <c r="S358" s="11"/>
    </row>
    <row r="359" spans="1:19" s="4" customFormat="1" hidden="1">
      <c r="A359" s="18">
        <v>6</v>
      </c>
      <c r="B359" s="19" t="s">
        <v>750</v>
      </c>
      <c r="C359" s="19" t="s">
        <v>755</v>
      </c>
      <c r="D359" s="19" t="s">
        <v>756</v>
      </c>
      <c r="E359" s="19" t="s">
        <v>9</v>
      </c>
      <c r="F359" s="20">
        <v>10.81</v>
      </c>
      <c r="G359" s="20">
        <v>10.45</v>
      </c>
      <c r="H359" s="20">
        <v>6.87</v>
      </c>
      <c r="I359" s="21">
        <v>266093493.13</v>
      </c>
      <c r="J359" s="21">
        <v>76589513.769999996</v>
      </c>
      <c r="K359" s="22">
        <v>0</v>
      </c>
      <c r="L359" s="21">
        <v>80728762.290000007</v>
      </c>
      <c r="M359" s="21">
        <v>159274480.56</v>
      </c>
      <c r="N359" s="23" t="e">
        <f>INDEX(Cost!$E:$E,MATCH(Result_Risk7!$C359,Cost!$A:$A,0))</f>
        <v>#N/A</v>
      </c>
      <c r="O359" s="23" t="e">
        <f t="shared" si="20"/>
        <v>#N/A</v>
      </c>
      <c r="P359" s="24" t="str">
        <f t="shared" si="21"/>
        <v>60%</v>
      </c>
      <c r="Q359" s="23" t="e">
        <f t="shared" si="22"/>
        <v>#N/A</v>
      </c>
      <c r="R359" s="25" t="e">
        <f t="shared" si="23"/>
        <v>#N/A</v>
      </c>
      <c r="S359" s="11"/>
    </row>
    <row r="360" spans="1:19" s="4" customFormat="1" hidden="1">
      <c r="A360" s="18">
        <v>6</v>
      </c>
      <c r="B360" s="19" t="s">
        <v>750</v>
      </c>
      <c r="C360" s="19" t="s">
        <v>757</v>
      </c>
      <c r="D360" s="19" t="s">
        <v>758</v>
      </c>
      <c r="E360" s="19" t="s">
        <v>9</v>
      </c>
      <c r="F360" s="20">
        <v>6.8</v>
      </c>
      <c r="G360" s="20">
        <v>6.38</v>
      </c>
      <c r="H360" s="20">
        <v>3.77</v>
      </c>
      <c r="I360" s="21">
        <v>152276439.88999999</v>
      </c>
      <c r="J360" s="21">
        <v>79620046.230000004</v>
      </c>
      <c r="K360" s="22">
        <v>0</v>
      </c>
      <c r="L360" s="21">
        <v>85870990.590000004</v>
      </c>
      <c r="M360" s="21">
        <v>72756010.709999993</v>
      </c>
      <c r="N360" s="23" t="e">
        <f>INDEX(Cost!$E:$E,MATCH(Result_Risk7!$C360,Cost!$A:$A,0))</f>
        <v>#N/A</v>
      </c>
      <c r="O360" s="23" t="e">
        <f t="shared" si="20"/>
        <v>#N/A</v>
      </c>
      <c r="P360" s="24" t="str">
        <f t="shared" si="21"/>
        <v>60%</v>
      </c>
      <c r="Q360" s="23" t="e">
        <f t="shared" si="22"/>
        <v>#N/A</v>
      </c>
      <c r="R360" s="25" t="e">
        <f t="shared" si="23"/>
        <v>#N/A</v>
      </c>
      <c r="S360" s="11"/>
    </row>
    <row r="361" spans="1:19" s="4" customFormat="1" hidden="1">
      <c r="A361" s="18">
        <v>6</v>
      </c>
      <c r="B361" s="19" t="s">
        <v>750</v>
      </c>
      <c r="C361" s="19" t="s">
        <v>759</v>
      </c>
      <c r="D361" s="19" t="s">
        <v>760</v>
      </c>
      <c r="E361" s="19" t="s">
        <v>9</v>
      </c>
      <c r="F361" s="20">
        <v>2.75</v>
      </c>
      <c r="G361" s="20">
        <v>2.67</v>
      </c>
      <c r="H361" s="20">
        <v>1.97</v>
      </c>
      <c r="I361" s="21">
        <v>103134442.84999999</v>
      </c>
      <c r="J361" s="21">
        <v>30443703.199999999</v>
      </c>
      <c r="K361" s="22">
        <v>0</v>
      </c>
      <c r="L361" s="21">
        <v>31906411.170000002</v>
      </c>
      <c r="M361" s="21">
        <v>57160303.170000002</v>
      </c>
      <c r="N361" s="23" t="e">
        <f>INDEX(Cost!$E:$E,MATCH(Result_Risk7!$C361,Cost!$A:$A,0))</f>
        <v>#N/A</v>
      </c>
      <c r="O361" s="23" t="e">
        <f t="shared" si="20"/>
        <v>#N/A</v>
      </c>
      <c r="P361" s="24" t="str">
        <f t="shared" si="21"/>
        <v>30%</v>
      </c>
      <c r="Q361" s="23" t="e">
        <f t="shared" si="22"/>
        <v>#N/A</v>
      </c>
      <c r="R361" s="25" t="e">
        <f t="shared" si="23"/>
        <v>#N/A</v>
      </c>
      <c r="S361" s="11"/>
    </row>
    <row r="362" spans="1:19" s="4" customFormat="1" hidden="1">
      <c r="A362" s="18">
        <v>6</v>
      </c>
      <c r="B362" s="19" t="s">
        <v>750</v>
      </c>
      <c r="C362" s="19" t="s">
        <v>761</v>
      </c>
      <c r="D362" s="19" t="s">
        <v>762</v>
      </c>
      <c r="E362" s="19" t="s">
        <v>9</v>
      </c>
      <c r="F362" s="20">
        <v>12.16</v>
      </c>
      <c r="G362" s="20">
        <v>11.77</v>
      </c>
      <c r="H362" s="20">
        <v>4.9000000000000004</v>
      </c>
      <c r="I362" s="21">
        <v>176555059.83000001</v>
      </c>
      <c r="J362" s="21">
        <v>90875305.170000002</v>
      </c>
      <c r="K362" s="22">
        <v>0</v>
      </c>
      <c r="L362" s="21">
        <v>88750925.420000002</v>
      </c>
      <c r="M362" s="21">
        <v>61713426.310000002</v>
      </c>
      <c r="N362" s="23" t="e">
        <f>INDEX(Cost!$E:$E,MATCH(Result_Risk7!$C362,Cost!$A:$A,0))</f>
        <v>#N/A</v>
      </c>
      <c r="O362" s="23" t="e">
        <f t="shared" si="20"/>
        <v>#N/A</v>
      </c>
      <c r="P362" s="24" t="str">
        <f t="shared" si="21"/>
        <v>60%</v>
      </c>
      <c r="Q362" s="23" t="e">
        <f t="shared" si="22"/>
        <v>#N/A</v>
      </c>
      <c r="R362" s="25" t="e">
        <f t="shared" si="23"/>
        <v>#N/A</v>
      </c>
      <c r="S362" s="11"/>
    </row>
    <row r="363" spans="1:19" s="4" customFormat="1" hidden="1">
      <c r="A363" s="18">
        <v>6</v>
      </c>
      <c r="B363" s="19" t="s">
        <v>750</v>
      </c>
      <c r="C363" s="19" t="s">
        <v>763</v>
      </c>
      <c r="D363" s="19" t="s">
        <v>764</v>
      </c>
      <c r="E363" s="19" t="s">
        <v>9</v>
      </c>
      <c r="F363" s="20">
        <v>8.59</v>
      </c>
      <c r="G363" s="20">
        <v>8.4499999999999993</v>
      </c>
      <c r="H363" s="20">
        <v>4.55</v>
      </c>
      <c r="I363" s="21">
        <v>546559233.75</v>
      </c>
      <c r="J363" s="21">
        <v>256003770.16</v>
      </c>
      <c r="K363" s="22">
        <v>0</v>
      </c>
      <c r="L363" s="21">
        <v>283704087.33999997</v>
      </c>
      <c r="M363" s="21">
        <v>255435813.37</v>
      </c>
      <c r="N363" s="23" t="e">
        <f>INDEX(Cost!$E:$E,MATCH(Result_Risk7!$C363,Cost!$A:$A,0))</f>
        <v>#N/A</v>
      </c>
      <c r="O363" s="23" t="e">
        <f t="shared" si="20"/>
        <v>#N/A</v>
      </c>
      <c r="P363" s="24" t="str">
        <f t="shared" si="21"/>
        <v>60%</v>
      </c>
      <c r="Q363" s="23" t="e">
        <f t="shared" si="22"/>
        <v>#N/A</v>
      </c>
      <c r="R363" s="25" t="e">
        <f t="shared" si="23"/>
        <v>#N/A</v>
      </c>
      <c r="S363" s="11"/>
    </row>
    <row r="364" spans="1:19" s="4" customFormat="1" hidden="1">
      <c r="A364" s="18">
        <v>6</v>
      </c>
      <c r="B364" s="19" t="s">
        <v>750</v>
      </c>
      <c r="C364" s="19" t="s">
        <v>765</v>
      </c>
      <c r="D364" s="19" t="s">
        <v>766</v>
      </c>
      <c r="E364" s="19" t="s">
        <v>9</v>
      </c>
      <c r="F364" s="20">
        <v>3.41</v>
      </c>
      <c r="G364" s="20">
        <v>3.27</v>
      </c>
      <c r="H364" s="20">
        <v>1.38</v>
      </c>
      <c r="I364" s="21">
        <v>116668513.11</v>
      </c>
      <c r="J364" s="21">
        <v>47215665.479999997</v>
      </c>
      <c r="K364" s="22">
        <v>0</v>
      </c>
      <c r="L364" s="21">
        <v>64980127.350000001</v>
      </c>
      <c r="M364" s="21">
        <v>18240784.02</v>
      </c>
      <c r="N364" s="23" t="e">
        <f>INDEX(Cost!$E:$E,MATCH(Result_Risk7!$C364,Cost!$A:$A,0))</f>
        <v>#N/A</v>
      </c>
      <c r="O364" s="23" t="e">
        <f t="shared" si="20"/>
        <v>#N/A</v>
      </c>
      <c r="P364" s="24" t="str">
        <f t="shared" si="21"/>
        <v>0%</v>
      </c>
      <c r="Q364" s="23" t="e">
        <f t="shared" si="22"/>
        <v>#N/A</v>
      </c>
      <c r="R364" s="25" t="e">
        <f t="shared" si="23"/>
        <v>#N/A</v>
      </c>
      <c r="S364" s="11"/>
    </row>
    <row r="365" spans="1:19" s="4" customFormat="1" hidden="1">
      <c r="A365" s="18">
        <v>6</v>
      </c>
      <c r="B365" s="19" t="s">
        <v>750</v>
      </c>
      <c r="C365" s="19" t="s">
        <v>767</v>
      </c>
      <c r="D365" s="19" t="s">
        <v>768</v>
      </c>
      <c r="E365" s="19" t="s">
        <v>9</v>
      </c>
      <c r="F365" s="20">
        <v>4.51</v>
      </c>
      <c r="G365" s="20">
        <v>4.3499999999999996</v>
      </c>
      <c r="H365" s="20">
        <v>2.14</v>
      </c>
      <c r="I365" s="21">
        <v>135535053.43000001</v>
      </c>
      <c r="J365" s="21">
        <v>76216551.319999993</v>
      </c>
      <c r="K365" s="22">
        <v>0</v>
      </c>
      <c r="L365" s="21">
        <v>80899783.980000004</v>
      </c>
      <c r="M365" s="21">
        <v>44133739.229999997</v>
      </c>
      <c r="N365" s="23" t="e">
        <f>INDEX(Cost!$E:$E,MATCH(Result_Risk7!$C365,Cost!$A:$A,0))</f>
        <v>#N/A</v>
      </c>
      <c r="O365" s="23" t="e">
        <f t="shared" si="20"/>
        <v>#N/A</v>
      </c>
      <c r="P365" s="24" t="str">
        <f t="shared" si="21"/>
        <v>40%</v>
      </c>
      <c r="Q365" s="23" t="e">
        <f t="shared" si="22"/>
        <v>#N/A</v>
      </c>
      <c r="R365" s="25" t="e">
        <f t="shared" si="23"/>
        <v>#N/A</v>
      </c>
      <c r="S365" s="11"/>
    </row>
    <row r="366" spans="1:19" s="4" customFormat="1" hidden="1">
      <c r="A366" s="18">
        <v>6</v>
      </c>
      <c r="B366" s="19" t="s">
        <v>750</v>
      </c>
      <c r="C366" s="19" t="s">
        <v>769</v>
      </c>
      <c r="D366" s="19" t="s">
        <v>770</v>
      </c>
      <c r="E366" s="19" t="s">
        <v>9</v>
      </c>
      <c r="F366" s="20">
        <v>3.98</v>
      </c>
      <c r="G366" s="20">
        <v>3.81</v>
      </c>
      <c r="H366" s="20">
        <v>0.86</v>
      </c>
      <c r="I366" s="21">
        <v>36451790.310000002</v>
      </c>
      <c r="J366" s="21">
        <v>30188121.620000001</v>
      </c>
      <c r="K366" s="22">
        <v>0</v>
      </c>
      <c r="L366" s="21">
        <v>31420555.190000001</v>
      </c>
      <c r="M366" s="21">
        <v>-1709180.48</v>
      </c>
      <c r="N366" s="23" t="e">
        <f>INDEX(Cost!$E:$E,MATCH(Result_Risk7!$C366,Cost!$A:$A,0))</f>
        <v>#N/A</v>
      </c>
      <c r="O366" s="23" t="e">
        <f t="shared" si="20"/>
        <v>#N/A</v>
      </c>
      <c r="P366" s="24" t="str">
        <f t="shared" si="21"/>
        <v>0%</v>
      </c>
      <c r="Q366" s="23" t="e">
        <f t="shared" si="22"/>
        <v>#N/A</v>
      </c>
      <c r="R366" s="25" t="e">
        <f t="shared" si="23"/>
        <v>#N/A</v>
      </c>
      <c r="S366" s="11"/>
    </row>
    <row r="367" spans="1:19" s="4" customFormat="1" hidden="1">
      <c r="A367" s="18">
        <v>6</v>
      </c>
      <c r="B367" s="19" t="s">
        <v>750</v>
      </c>
      <c r="C367" s="19" t="s">
        <v>771</v>
      </c>
      <c r="D367" s="19" t="s">
        <v>772</v>
      </c>
      <c r="E367" s="19" t="s">
        <v>9</v>
      </c>
      <c r="F367" s="20">
        <v>6.45</v>
      </c>
      <c r="G367" s="20">
        <v>6.16</v>
      </c>
      <c r="H367" s="20">
        <v>4.9000000000000004</v>
      </c>
      <c r="I367" s="21">
        <v>48189700.060000002</v>
      </c>
      <c r="J367" s="21">
        <v>10344340.76</v>
      </c>
      <c r="K367" s="22">
        <v>0</v>
      </c>
      <c r="L367" s="21">
        <v>12760064.720000001</v>
      </c>
      <c r="M367" s="21">
        <v>34463715.530000001</v>
      </c>
      <c r="N367" s="23" t="e">
        <f>INDEX(Cost!$E:$E,MATCH(Result_Risk7!$C367,Cost!$A:$A,0))</f>
        <v>#N/A</v>
      </c>
      <c r="O367" s="23" t="e">
        <f t="shared" si="20"/>
        <v>#N/A</v>
      </c>
      <c r="P367" s="24" t="str">
        <f t="shared" si="21"/>
        <v>60%</v>
      </c>
      <c r="Q367" s="23" t="e">
        <f t="shared" si="22"/>
        <v>#N/A</v>
      </c>
      <c r="R367" s="25" t="e">
        <f t="shared" si="23"/>
        <v>#N/A</v>
      </c>
      <c r="S367" s="11"/>
    </row>
    <row r="368" spans="1:19" s="4" customFormat="1" hidden="1">
      <c r="A368" s="18">
        <v>6</v>
      </c>
      <c r="B368" s="19" t="s">
        <v>773</v>
      </c>
      <c r="C368" s="19" t="s">
        <v>774</v>
      </c>
      <c r="D368" s="19" t="s">
        <v>775</v>
      </c>
      <c r="E368" s="19" t="s">
        <v>6</v>
      </c>
      <c r="F368" s="20">
        <v>6.21</v>
      </c>
      <c r="G368" s="20">
        <v>5.83</v>
      </c>
      <c r="H368" s="20">
        <v>3.13</v>
      </c>
      <c r="I368" s="21">
        <v>2659777923.3600001</v>
      </c>
      <c r="J368" s="21">
        <v>-90965791.099999994</v>
      </c>
      <c r="K368" s="22">
        <v>1</v>
      </c>
      <c r="L368" s="21">
        <v>25463797.07</v>
      </c>
      <c r="M368" s="21">
        <v>1085328483.25</v>
      </c>
      <c r="N368" s="23" t="e">
        <f>INDEX(Cost!$E:$E,MATCH(Result_Risk7!$C368,Cost!$A:$A,0))</f>
        <v>#N/A</v>
      </c>
      <c r="O368" s="23" t="e">
        <f t="shared" si="20"/>
        <v>#N/A</v>
      </c>
      <c r="P368" s="24" t="str">
        <f t="shared" si="21"/>
        <v>60%</v>
      </c>
      <c r="Q368" s="23" t="e">
        <f t="shared" si="22"/>
        <v>#N/A</v>
      </c>
      <c r="R368" s="25" t="e">
        <f t="shared" si="23"/>
        <v>#N/A</v>
      </c>
      <c r="S368" s="11"/>
    </row>
    <row r="369" spans="1:19" s="4" customFormat="1" hidden="1">
      <c r="A369" s="18">
        <v>6</v>
      </c>
      <c r="B369" s="19" t="s">
        <v>773</v>
      </c>
      <c r="C369" s="19" t="s">
        <v>776</v>
      </c>
      <c r="D369" s="19" t="s">
        <v>777</v>
      </c>
      <c r="E369" s="19" t="s">
        <v>9</v>
      </c>
      <c r="F369" s="20">
        <v>12.33</v>
      </c>
      <c r="G369" s="20">
        <v>12.15</v>
      </c>
      <c r="H369" s="20">
        <v>9.08</v>
      </c>
      <c r="I369" s="21">
        <v>686744674.22000003</v>
      </c>
      <c r="J369" s="21">
        <v>297529374.83999997</v>
      </c>
      <c r="K369" s="22">
        <v>0</v>
      </c>
      <c r="L369" s="21">
        <v>316863580.19</v>
      </c>
      <c r="M369" s="21">
        <v>489993269.42000002</v>
      </c>
      <c r="N369" s="23" t="e">
        <f>INDEX(Cost!$E:$E,MATCH(Result_Risk7!$C369,Cost!$A:$A,0))</f>
        <v>#N/A</v>
      </c>
      <c r="O369" s="23" t="e">
        <f t="shared" si="20"/>
        <v>#N/A</v>
      </c>
      <c r="P369" s="24" t="str">
        <f t="shared" si="21"/>
        <v>60%</v>
      </c>
      <c r="Q369" s="23" t="e">
        <f t="shared" si="22"/>
        <v>#N/A</v>
      </c>
      <c r="R369" s="25" t="e">
        <f t="shared" si="23"/>
        <v>#N/A</v>
      </c>
      <c r="S369" s="11"/>
    </row>
    <row r="370" spans="1:19" s="4" customFormat="1" hidden="1">
      <c r="A370" s="18">
        <v>6</v>
      </c>
      <c r="B370" s="19" t="s">
        <v>773</v>
      </c>
      <c r="C370" s="19" t="s">
        <v>778</v>
      </c>
      <c r="D370" s="19" t="s">
        <v>779</v>
      </c>
      <c r="E370" s="19" t="s">
        <v>9</v>
      </c>
      <c r="F370" s="20">
        <v>6.18</v>
      </c>
      <c r="G370" s="20">
        <v>6.02</v>
      </c>
      <c r="H370" s="20">
        <v>3.99</v>
      </c>
      <c r="I370" s="21">
        <v>73911199.510000005</v>
      </c>
      <c r="J370" s="21">
        <v>31661108.530000001</v>
      </c>
      <c r="K370" s="22">
        <v>0</v>
      </c>
      <c r="L370" s="21">
        <v>34526739.57</v>
      </c>
      <c r="M370" s="21">
        <v>42665030.960000001</v>
      </c>
      <c r="N370" s="23" t="e">
        <f>INDEX(Cost!$E:$E,MATCH(Result_Risk7!$C370,Cost!$A:$A,0))</f>
        <v>#N/A</v>
      </c>
      <c r="O370" s="23" t="e">
        <f t="shared" si="20"/>
        <v>#N/A</v>
      </c>
      <c r="P370" s="24" t="str">
        <f t="shared" si="21"/>
        <v>60%</v>
      </c>
      <c r="Q370" s="23" t="e">
        <f t="shared" si="22"/>
        <v>#N/A</v>
      </c>
      <c r="R370" s="25" t="e">
        <f t="shared" si="23"/>
        <v>#N/A</v>
      </c>
      <c r="S370" s="11"/>
    </row>
    <row r="371" spans="1:19" s="4" customFormat="1" hidden="1">
      <c r="A371" s="18">
        <v>6</v>
      </c>
      <c r="B371" s="19" t="s">
        <v>773</v>
      </c>
      <c r="C371" s="19" t="s">
        <v>780</v>
      </c>
      <c r="D371" s="19" t="s">
        <v>781</v>
      </c>
      <c r="E371" s="19" t="s">
        <v>47</v>
      </c>
      <c r="F371" s="20">
        <v>5.89</v>
      </c>
      <c r="G371" s="20">
        <v>5.71</v>
      </c>
      <c r="H371" s="20">
        <v>4.76</v>
      </c>
      <c r="I371" s="21">
        <v>1024700080.37</v>
      </c>
      <c r="J371" s="21">
        <v>515736669.74000001</v>
      </c>
      <c r="K371" s="22">
        <v>0</v>
      </c>
      <c r="L371" s="21">
        <v>528285986.31</v>
      </c>
      <c r="M371" s="21">
        <v>787712663.36000001</v>
      </c>
      <c r="N371" s="23" t="e">
        <f>INDEX(Cost!$E:$E,MATCH(Result_Risk7!$C371,Cost!$A:$A,0))</f>
        <v>#N/A</v>
      </c>
      <c r="O371" s="23" t="e">
        <f t="shared" si="20"/>
        <v>#N/A</v>
      </c>
      <c r="P371" s="24" t="str">
        <f t="shared" si="21"/>
        <v>60%</v>
      </c>
      <c r="Q371" s="23" t="e">
        <f t="shared" si="22"/>
        <v>#N/A</v>
      </c>
      <c r="R371" s="25" t="e">
        <f t="shared" si="23"/>
        <v>#N/A</v>
      </c>
      <c r="S371" s="11"/>
    </row>
    <row r="372" spans="1:19" s="4" customFormat="1" hidden="1">
      <c r="A372" s="18">
        <v>6</v>
      </c>
      <c r="B372" s="19" t="s">
        <v>773</v>
      </c>
      <c r="C372" s="19" t="s">
        <v>782</v>
      </c>
      <c r="D372" s="19" t="s">
        <v>783</v>
      </c>
      <c r="E372" s="19" t="s">
        <v>9</v>
      </c>
      <c r="F372" s="20">
        <v>3.1</v>
      </c>
      <c r="G372" s="20">
        <v>3</v>
      </c>
      <c r="H372" s="20">
        <v>1.41</v>
      </c>
      <c r="I372" s="21">
        <v>61257623.729999997</v>
      </c>
      <c r="J372" s="21">
        <v>35794838.829999998</v>
      </c>
      <c r="K372" s="22">
        <v>0</v>
      </c>
      <c r="L372" s="21">
        <v>38702423.899999999</v>
      </c>
      <c r="M372" s="21">
        <v>11737090.57</v>
      </c>
      <c r="N372" s="23" t="e">
        <f>INDEX(Cost!$E:$E,MATCH(Result_Risk7!$C372,Cost!$A:$A,0))</f>
        <v>#N/A</v>
      </c>
      <c r="O372" s="23" t="e">
        <f t="shared" si="20"/>
        <v>#N/A</v>
      </c>
      <c r="P372" s="24" t="str">
        <f t="shared" si="21"/>
        <v>0%</v>
      </c>
      <c r="Q372" s="23" t="e">
        <f t="shared" si="22"/>
        <v>#N/A</v>
      </c>
      <c r="R372" s="25" t="e">
        <f t="shared" si="23"/>
        <v>#N/A</v>
      </c>
      <c r="S372" s="11"/>
    </row>
    <row r="373" spans="1:19" s="4" customFormat="1" hidden="1">
      <c r="A373" s="18">
        <v>6</v>
      </c>
      <c r="B373" s="19" t="s">
        <v>773</v>
      </c>
      <c r="C373" s="19" t="s">
        <v>784</v>
      </c>
      <c r="D373" s="19" t="s">
        <v>785</v>
      </c>
      <c r="E373" s="19" t="s">
        <v>9</v>
      </c>
      <c r="F373" s="20">
        <v>5.44</v>
      </c>
      <c r="G373" s="20">
        <v>5.3</v>
      </c>
      <c r="H373" s="20">
        <v>4.45</v>
      </c>
      <c r="I373" s="21">
        <v>168191108.56</v>
      </c>
      <c r="J373" s="21">
        <v>51898558.359999999</v>
      </c>
      <c r="K373" s="22">
        <v>0</v>
      </c>
      <c r="L373" s="21">
        <v>61822739.560000002</v>
      </c>
      <c r="M373" s="21">
        <v>130295114.48999999</v>
      </c>
      <c r="N373" s="23" t="e">
        <f>INDEX(Cost!$E:$E,MATCH(Result_Risk7!$C373,Cost!$A:$A,0))</f>
        <v>#N/A</v>
      </c>
      <c r="O373" s="23" t="e">
        <f t="shared" si="20"/>
        <v>#N/A</v>
      </c>
      <c r="P373" s="24" t="str">
        <f t="shared" si="21"/>
        <v>60%</v>
      </c>
      <c r="Q373" s="23" t="e">
        <f t="shared" si="22"/>
        <v>#N/A</v>
      </c>
      <c r="R373" s="25" t="e">
        <f t="shared" si="23"/>
        <v>#N/A</v>
      </c>
      <c r="S373" s="11"/>
    </row>
    <row r="374" spans="1:19" s="4" customFormat="1" hidden="1">
      <c r="A374" s="18">
        <v>6</v>
      </c>
      <c r="B374" s="19" t="s">
        <v>773</v>
      </c>
      <c r="C374" s="19" t="s">
        <v>786</v>
      </c>
      <c r="D374" s="19" t="s">
        <v>787</v>
      </c>
      <c r="E374" s="19" t="s">
        <v>9</v>
      </c>
      <c r="F374" s="20">
        <v>4.38</v>
      </c>
      <c r="G374" s="20">
        <v>4.21</v>
      </c>
      <c r="H374" s="20">
        <v>3.5</v>
      </c>
      <c r="I374" s="21">
        <v>485745270.91000003</v>
      </c>
      <c r="J374" s="21">
        <v>141691567.22</v>
      </c>
      <c r="K374" s="22">
        <v>0</v>
      </c>
      <c r="L374" s="21">
        <v>179448813.97</v>
      </c>
      <c r="M374" s="21">
        <v>359994358.63999999</v>
      </c>
      <c r="N374" s="23" t="e">
        <f>INDEX(Cost!$E:$E,MATCH(Result_Risk7!$C374,Cost!$A:$A,0))</f>
        <v>#N/A</v>
      </c>
      <c r="O374" s="23" t="e">
        <f t="shared" si="20"/>
        <v>#N/A</v>
      </c>
      <c r="P374" s="24" t="str">
        <f t="shared" si="21"/>
        <v>60%</v>
      </c>
      <c r="Q374" s="23" t="e">
        <f t="shared" si="22"/>
        <v>#N/A</v>
      </c>
      <c r="R374" s="25" t="e">
        <f t="shared" si="23"/>
        <v>#N/A</v>
      </c>
      <c r="S374" s="11"/>
    </row>
    <row r="375" spans="1:19" s="4" customFormat="1" hidden="1">
      <c r="A375" s="18">
        <v>6</v>
      </c>
      <c r="B375" s="19" t="s">
        <v>773</v>
      </c>
      <c r="C375" s="19" t="s">
        <v>788</v>
      </c>
      <c r="D375" s="19" t="s">
        <v>789</v>
      </c>
      <c r="E375" s="19" t="s">
        <v>9</v>
      </c>
      <c r="F375" s="20">
        <v>4.3600000000000003</v>
      </c>
      <c r="G375" s="20">
        <v>4.2699999999999996</v>
      </c>
      <c r="H375" s="20">
        <v>3.01</v>
      </c>
      <c r="I375" s="21">
        <v>463429945.64999998</v>
      </c>
      <c r="J375" s="21">
        <v>207247942.02000001</v>
      </c>
      <c r="K375" s="22">
        <v>0</v>
      </c>
      <c r="L375" s="21">
        <v>235105184.30000001</v>
      </c>
      <c r="M375" s="21">
        <v>276903032.02999997</v>
      </c>
      <c r="N375" s="23" t="e">
        <f>INDEX(Cost!$E:$E,MATCH(Result_Risk7!$C375,Cost!$A:$A,0))</f>
        <v>#N/A</v>
      </c>
      <c r="O375" s="23" t="e">
        <f t="shared" si="20"/>
        <v>#N/A</v>
      </c>
      <c r="P375" s="24" t="str">
        <f t="shared" si="21"/>
        <v>60%</v>
      </c>
      <c r="Q375" s="23" t="e">
        <f t="shared" si="22"/>
        <v>#N/A</v>
      </c>
      <c r="R375" s="25" t="e">
        <f t="shared" si="23"/>
        <v>#N/A</v>
      </c>
      <c r="S375" s="11"/>
    </row>
    <row r="376" spans="1:19" s="4" customFormat="1" hidden="1">
      <c r="A376" s="18">
        <v>6</v>
      </c>
      <c r="B376" s="19" t="s">
        <v>773</v>
      </c>
      <c r="C376" s="19" t="s">
        <v>790</v>
      </c>
      <c r="D376" s="19" t="s">
        <v>791</v>
      </c>
      <c r="E376" s="19" t="s">
        <v>9</v>
      </c>
      <c r="F376" s="20">
        <v>9.0299999999999994</v>
      </c>
      <c r="G376" s="20">
        <v>8.7100000000000009</v>
      </c>
      <c r="H376" s="20">
        <v>7.94</v>
      </c>
      <c r="I376" s="21">
        <v>36501417.700000003</v>
      </c>
      <c r="J376" s="21">
        <v>1479318.92</v>
      </c>
      <c r="K376" s="22">
        <v>0</v>
      </c>
      <c r="L376" s="21">
        <v>4029263.37</v>
      </c>
      <c r="M376" s="21">
        <v>31551682.66</v>
      </c>
      <c r="N376" s="23" t="e">
        <f>INDEX(Cost!$E:$E,MATCH(Result_Risk7!$C376,Cost!$A:$A,0))</f>
        <v>#N/A</v>
      </c>
      <c r="O376" s="23" t="e">
        <f t="shared" si="20"/>
        <v>#N/A</v>
      </c>
      <c r="P376" s="24" t="str">
        <f t="shared" si="21"/>
        <v>60%</v>
      </c>
      <c r="Q376" s="23" t="e">
        <f t="shared" si="22"/>
        <v>#N/A</v>
      </c>
      <c r="R376" s="25" t="e">
        <f t="shared" si="23"/>
        <v>#N/A</v>
      </c>
      <c r="S376" s="11"/>
    </row>
    <row r="377" spans="1:19" s="4" customFormat="1" hidden="1">
      <c r="A377" s="18">
        <v>6</v>
      </c>
      <c r="B377" s="19" t="s">
        <v>773</v>
      </c>
      <c r="C377" s="19" t="s">
        <v>792</v>
      </c>
      <c r="D377" s="19" t="s">
        <v>793</v>
      </c>
      <c r="E377" s="19" t="s">
        <v>9</v>
      </c>
      <c r="F377" s="20">
        <v>9.4499999999999993</v>
      </c>
      <c r="G377" s="20">
        <v>9.33</v>
      </c>
      <c r="H377" s="20">
        <v>6.22</v>
      </c>
      <c r="I377" s="21">
        <v>374745943.73000002</v>
      </c>
      <c r="J377" s="21">
        <v>139531129.58000001</v>
      </c>
      <c r="K377" s="22">
        <v>0</v>
      </c>
      <c r="L377" s="21">
        <v>144419760.97999999</v>
      </c>
      <c r="M377" s="21">
        <v>230702083.68000001</v>
      </c>
      <c r="N377" s="23" t="e">
        <f>INDEX(Cost!$E:$E,MATCH(Result_Risk7!$C377,Cost!$A:$A,0))</f>
        <v>#N/A</v>
      </c>
      <c r="O377" s="23" t="e">
        <f t="shared" si="20"/>
        <v>#N/A</v>
      </c>
      <c r="P377" s="24" t="str">
        <f t="shared" si="21"/>
        <v>60%</v>
      </c>
      <c r="Q377" s="23" t="e">
        <f t="shared" si="22"/>
        <v>#N/A</v>
      </c>
      <c r="R377" s="25" t="e">
        <f t="shared" si="23"/>
        <v>#N/A</v>
      </c>
      <c r="S377" s="11"/>
    </row>
    <row r="378" spans="1:19" s="4" customFormat="1" hidden="1">
      <c r="A378" s="18">
        <v>6</v>
      </c>
      <c r="B378" s="19" t="s">
        <v>773</v>
      </c>
      <c r="C378" s="19" t="s">
        <v>794</v>
      </c>
      <c r="D378" s="19" t="s">
        <v>795</v>
      </c>
      <c r="E378" s="19" t="s">
        <v>9</v>
      </c>
      <c r="F378" s="20">
        <v>10.81</v>
      </c>
      <c r="G378" s="20">
        <v>10.58</v>
      </c>
      <c r="H378" s="20">
        <v>7.17</v>
      </c>
      <c r="I378" s="21">
        <v>181204613.66</v>
      </c>
      <c r="J378" s="21">
        <v>69367852.299999997</v>
      </c>
      <c r="K378" s="22">
        <v>0</v>
      </c>
      <c r="L378" s="21">
        <v>75506444.799999997</v>
      </c>
      <c r="M378" s="21">
        <v>113927527.48999999</v>
      </c>
      <c r="N378" s="23" t="e">
        <f>INDEX(Cost!$E:$E,MATCH(Result_Risk7!$C378,Cost!$A:$A,0))</f>
        <v>#N/A</v>
      </c>
      <c r="O378" s="23" t="e">
        <f t="shared" si="20"/>
        <v>#N/A</v>
      </c>
      <c r="P378" s="24" t="str">
        <f t="shared" si="21"/>
        <v>60%</v>
      </c>
      <c r="Q378" s="23" t="e">
        <f t="shared" si="22"/>
        <v>#N/A</v>
      </c>
      <c r="R378" s="25" t="e">
        <f t="shared" si="23"/>
        <v>#N/A</v>
      </c>
      <c r="S378" s="11"/>
    </row>
    <row r="379" spans="1:19" s="4" customFormat="1" hidden="1">
      <c r="A379" s="18">
        <v>6</v>
      </c>
      <c r="B379" s="19" t="s">
        <v>773</v>
      </c>
      <c r="C379" s="19" t="s">
        <v>796</v>
      </c>
      <c r="D379" s="19" t="s">
        <v>797</v>
      </c>
      <c r="E379" s="19" t="s">
        <v>9</v>
      </c>
      <c r="F379" s="20">
        <v>7.77</v>
      </c>
      <c r="G379" s="20">
        <v>7.42</v>
      </c>
      <c r="H379" s="20">
        <v>5.9</v>
      </c>
      <c r="I379" s="21">
        <v>101973063.63</v>
      </c>
      <c r="J379" s="21">
        <v>30739204.41</v>
      </c>
      <c r="K379" s="22">
        <v>0</v>
      </c>
      <c r="L379" s="21">
        <v>37164665.219999999</v>
      </c>
      <c r="M379" s="21">
        <v>73399747.659999996</v>
      </c>
      <c r="N379" s="23" t="e">
        <f>INDEX(Cost!$E:$E,MATCH(Result_Risk7!$C379,Cost!$A:$A,0))</f>
        <v>#N/A</v>
      </c>
      <c r="O379" s="23" t="e">
        <f t="shared" si="20"/>
        <v>#N/A</v>
      </c>
      <c r="P379" s="24" t="str">
        <f t="shared" si="21"/>
        <v>60%</v>
      </c>
      <c r="Q379" s="23" t="e">
        <f t="shared" si="22"/>
        <v>#N/A</v>
      </c>
      <c r="R379" s="25" t="e">
        <f t="shared" si="23"/>
        <v>#N/A</v>
      </c>
      <c r="S379" s="11"/>
    </row>
    <row r="380" spans="1:19" s="4" customFormat="1" hidden="1">
      <c r="A380" s="18">
        <v>6</v>
      </c>
      <c r="B380" s="19" t="s">
        <v>798</v>
      </c>
      <c r="C380" s="19" t="s">
        <v>799</v>
      </c>
      <c r="D380" s="19" t="s">
        <v>800</v>
      </c>
      <c r="E380" s="19" t="s">
        <v>47</v>
      </c>
      <c r="F380" s="20">
        <v>4.08</v>
      </c>
      <c r="G380" s="20">
        <v>3.89</v>
      </c>
      <c r="H380" s="20">
        <v>2.4700000000000002</v>
      </c>
      <c r="I380" s="21">
        <v>418901487.68000001</v>
      </c>
      <c r="J380" s="21">
        <v>23026225.550000001</v>
      </c>
      <c r="K380" s="22">
        <v>0</v>
      </c>
      <c r="L380" s="21">
        <v>79375635.170000002</v>
      </c>
      <c r="M380" s="21">
        <v>204184020.11000001</v>
      </c>
      <c r="N380" s="23" t="e">
        <f>INDEX(Cost!$E:$E,MATCH(Result_Risk7!$C380,Cost!$A:$A,0))</f>
        <v>#N/A</v>
      </c>
      <c r="O380" s="23" t="e">
        <f t="shared" si="20"/>
        <v>#N/A</v>
      </c>
      <c r="P380" s="24" t="str">
        <f t="shared" si="21"/>
        <v>40%</v>
      </c>
      <c r="Q380" s="23" t="e">
        <f t="shared" si="22"/>
        <v>#N/A</v>
      </c>
      <c r="R380" s="25" t="e">
        <f t="shared" si="23"/>
        <v>#N/A</v>
      </c>
      <c r="S380" s="11"/>
    </row>
    <row r="381" spans="1:19" s="4" customFormat="1" hidden="1">
      <c r="A381" s="18">
        <v>6</v>
      </c>
      <c r="B381" s="19" t="s">
        <v>798</v>
      </c>
      <c r="C381" s="19" t="s">
        <v>801</v>
      </c>
      <c r="D381" s="19" t="s">
        <v>802</v>
      </c>
      <c r="E381" s="19" t="s">
        <v>9</v>
      </c>
      <c r="F381" s="20">
        <v>9.17</v>
      </c>
      <c r="G381" s="20">
        <v>8.7100000000000009</v>
      </c>
      <c r="H381" s="20">
        <v>7.83</v>
      </c>
      <c r="I381" s="21">
        <v>68852447.670000002</v>
      </c>
      <c r="J381" s="21">
        <v>45162707.049999997</v>
      </c>
      <c r="K381" s="22">
        <v>0</v>
      </c>
      <c r="L381" s="21">
        <v>47108553.659999996</v>
      </c>
      <c r="M381" s="21">
        <v>57590172.960000001</v>
      </c>
      <c r="N381" s="23" t="e">
        <f>INDEX(Cost!$E:$E,MATCH(Result_Risk7!$C381,Cost!$A:$A,0))</f>
        <v>#N/A</v>
      </c>
      <c r="O381" s="23" t="e">
        <f t="shared" si="20"/>
        <v>#N/A</v>
      </c>
      <c r="P381" s="24" t="str">
        <f t="shared" si="21"/>
        <v>60%</v>
      </c>
      <c r="Q381" s="23" t="e">
        <f t="shared" si="22"/>
        <v>#N/A</v>
      </c>
      <c r="R381" s="25" t="e">
        <f t="shared" si="23"/>
        <v>#N/A</v>
      </c>
      <c r="S381" s="11"/>
    </row>
    <row r="382" spans="1:19" s="4" customFormat="1" hidden="1">
      <c r="A382" s="18">
        <v>6</v>
      </c>
      <c r="B382" s="19" t="s">
        <v>798</v>
      </c>
      <c r="C382" s="19" t="s">
        <v>803</v>
      </c>
      <c r="D382" s="19" t="s">
        <v>804</v>
      </c>
      <c r="E382" s="19" t="s">
        <v>9</v>
      </c>
      <c r="F382" s="20">
        <v>3.82</v>
      </c>
      <c r="G382" s="20">
        <v>3.66</v>
      </c>
      <c r="H382" s="20">
        <v>1.87</v>
      </c>
      <c r="I382" s="21">
        <v>42600179.920000002</v>
      </c>
      <c r="J382" s="21">
        <v>28908799.350000001</v>
      </c>
      <c r="K382" s="22">
        <v>0</v>
      </c>
      <c r="L382" s="21">
        <v>30109237.309999999</v>
      </c>
      <c r="M382" s="21">
        <v>13225829.710000001</v>
      </c>
      <c r="N382" s="23" t="e">
        <f>INDEX(Cost!$E:$E,MATCH(Result_Risk7!$C382,Cost!$A:$A,0))</f>
        <v>#N/A</v>
      </c>
      <c r="O382" s="23" t="e">
        <f t="shared" si="20"/>
        <v>#N/A</v>
      </c>
      <c r="P382" s="24" t="str">
        <f t="shared" si="21"/>
        <v>30%</v>
      </c>
      <c r="Q382" s="23" t="e">
        <f t="shared" si="22"/>
        <v>#N/A</v>
      </c>
      <c r="R382" s="25" t="e">
        <f t="shared" si="23"/>
        <v>#N/A</v>
      </c>
      <c r="S382" s="11"/>
    </row>
    <row r="383" spans="1:19" s="4" customFormat="1" hidden="1">
      <c r="A383" s="18">
        <v>6</v>
      </c>
      <c r="B383" s="19" t="s">
        <v>798</v>
      </c>
      <c r="C383" s="19" t="s">
        <v>805</v>
      </c>
      <c r="D383" s="19" t="s">
        <v>806</v>
      </c>
      <c r="E383" s="19" t="s">
        <v>9</v>
      </c>
      <c r="F383" s="20">
        <v>6.86</v>
      </c>
      <c r="G383" s="20">
        <v>6.64</v>
      </c>
      <c r="H383" s="20">
        <v>4.55</v>
      </c>
      <c r="I383" s="21">
        <v>65162042.049999997</v>
      </c>
      <c r="J383" s="21">
        <v>31064552.550000001</v>
      </c>
      <c r="K383" s="22">
        <v>0</v>
      </c>
      <c r="L383" s="21">
        <v>33003800.699999999</v>
      </c>
      <c r="M383" s="21">
        <v>39519003.840000004</v>
      </c>
      <c r="N383" s="23" t="e">
        <f>INDEX(Cost!$E:$E,MATCH(Result_Risk7!$C383,Cost!$A:$A,0))</f>
        <v>#N/A</v>
      </c>
      <c r="O383" s="23" t="e">
        <f t="shared" si="20"/>
        <v>#N/A</v>
      </c>
      <c r="P383" s="24" t="str">
        <f t="shared" si="21"/>
        <v>60%</v>
      </c>
      <c r="Q383" s="23" t="e">
        <f t="shared" si="22"/>
        <v>#N/A</v>
      </c>
      <c r="R383" s="25" t="e">
        <f t="shared" si="23"/>
        <v>#N/A</v>
      </c>
      <c r="S383" s="11"/>
    </row>
    <row r="384" spans="1:19" s="4" customFormat="1" hidden="1">
      <c r="A384" s="18">
        <v>6</v>
      </c>
      <c r="B384" s="19" t="s">
        <v>798</v>
      </c>
      <c r="C384" s="19" t="s">
        <v>807</v>
      </c>
      <c r="D384" s="19" t="s">
        <v>808</v>
      </c>
      <c r="E384" s="19" t="s">
        <v>9</v>
      </c>
      <c r="F384" s="20">
        <v>8.91</v>
      </c>
      <c r="G384" s="20">
        <v>8.75</v>
      </c>
      <c r="H384" s="20">
        <v>6.69</v>
      </c>
      <c r="I384" s="21">
        <v>56906373.030000001</v>
      </c>
      <c r="J384" s="21">
        <v>19147108.350000001</v>
      </c>
      <c r="K384" s="22">
        <v>0</v>
      </c>
      <c r="L384" s="21">
        <v>19927804.809999999</v>
      </c>
      <c r="M384" s="21">
        <v>40952509.82</v>
      </c>
      <c r="N384" s="23" t="e">
        <f>INDEX(Cost!$E:$E,MATCH(Result_Risk7!$C384,Cost!$A:$A,0))</f>
        <v>#N/A</v>
      </c>
      <c r="O384" s="23" t="e">
        <f t="shared" si="20"/>
        <v>#N/A</v>
      </c>
      <c r="P384" s="24" t="str">
        <f t="shared" si="21"/>
        <v>60%</v>
      </c>
      <c r="Q384" s="23" t="e">
        <f t="shared" si="22"/>
        <v>#N/A</v>
      </c>
      <c r="R384" s="25" t="e">
        <f t="shared" si="23"/>
        <v>#N/A</v>
      </c>
      <c r="S384" s="11"/>
    </row>
    <row r="385" spans="1:19" s="4" customFormat="1" hidden="1">
      <c r="A385" s="18">
        <v>6</v>
      </c>
      <c r="B385" s="19" t="s">
        <v>798</v>
      </c>
      <c r="C385" s="19" t="s">
        <v>809</v>
      </c>
      <c r="D385" s="19" t="s">
        <v>810</v>
      </c>
      <c r="E385" s="19" t="s">
        <v>9</v>
      </c>
      <c r="F385" s="20">
        <v>6.45</v>
      </c>
      <c r="G385" s="20">
        <v>6.16</v>
      </c>
      <c r="H385" s="20">
        <v>5.54</v>
      </c>
      <c r="I385" s="21">
        <v>12445670.76</v>
      </c>
      <c r="J385" s="21">
        <v>132680.21</v>
      </c>
      <c r="K385" s="22">
        <v>0</v>
      </c>
      <c r="L385" s="21">
        <v>-356280</v>
      </c>
      <c r="M385" s="21">
        <v>10385710.970000001</v>
      </c>
      <c r="N385" s="23" t="e">
        <f>INDEX(Cost!$E:$E,MATCH(Result_Risk7!$C385,Cost!$A:$A,0))</f>
        <v>#N/A</v>
      </c>
      <c r="O385" s="23" t="e">
        <f t="shared" si="20"/>
        <v>#N/A</v>
      </c>
      <c r="P385" s="24" t="str">
        <f t="shared" si="21"/>
        <v>60%</v>
      </c>
      <c r="Q385" s="23" t="e">
        <f t="shared" si="22"/>
        <v>#N/A</v>
      </c>
      <c r="R385" s="25" t="e">
        <f t="shared" si="23"/>
        <v>#N/A</v>
      </c>
      <c r="S385" s="11"/>
    </row>
    <row r="386" spans="1:19" s="4" customFormat="1" hidden="1">
      <c r="A386" s="18">
        <v>6</v>
      </c>
      <c r="B386" s="19" t="s">
        <v>798</v>
      </c>
      <c r="C386" s="19" t="s">
        <v>811</v>
      </c>
      <c r="D386" s="19" t="s">
        <v>812</v>
      </c>
      <c r="E386" s="19" t="s">
        <v>9</v>
      </c>
      <c r="F386" s="20">
        <v>13.44</v>
      </c>
      <c r="G386" s="20">
        <v>13.01</v>
      </c>
      <c r="H386" s="20">
        <v>7.55</v>
      </c>
      <c r="I386" s="21">
        <v>30921851.399999999</v>
      </c>
      <c r="J386" s="21">
        <v>8864677.4399999995</v>
      </c>
      <c r="K386" s="22">
        <v>0</v>
      </c>
      <c r="L386" s="21">
        <v>10990084.34</v>
      </c>
      <c r="M386" s="21">
        <v>16284912.16</v>
      </c>
      <c r="N386" s="23" t="e">
        <f>INDEX(Cost!$E:$E,MATCH(Result_Risk7!$C386,Cost!$A:$A,0))</f>
        <v>#N/A</v>
      </c>
      <c r="O386" s="23" t="e">
        <f t="shared" si="20"/>
        <v>#N/A</v>
      </c>
      <c r="P386" s="24" t="str">
        <f t="shared" si="21"/>
        <v>60%</v>
      </c>
      <c r="Q386" s="23" t="e">
        <f t="shared" si="22"/>
        <v>#N/A</v>
      </c>
      <c r="R386" s="25" t="e">
        <f t="shared" si="23"/>
        <v>#N/A</v>
      </c>
      <c r="S386" s="11"/>
    </row>
    <row r="387" spans="1:19" s="4" customFormat="1" hidden="1">
      <c r="A387" s="18">
        <v>6</v>
      </c>
      <c r="B387" s="19" t="s">
        <v>813</v>
      </c>
      <c r="C387" s="19" t="s">
        <v>814</v>
      </c>
      <c r="D387" s="19" t="s">
        <v>815</v>
      </c>
      <c r="E387" s="19" t="s">
        <v>6</v>
      </c>
      <c r="F387" s="20">
        <v>3.76</v>
      </c>
      <c r="G387" s="20">
        <v>3.4</v>
      </c>
      <c r="H387" s="20">
        <v>1.62</v>
      </c>
      <c r="I387" s="21">
        <v>1214152073.77</v>
      </c>
      <c r="J387" s="21">
        <v>601855066.58000004</v>
      </c>
      <c r="K387" s="22">
        <v>0</v>
      </c>
      <c r="L387" s="21">
        <v>710513807.30999994</v>
      </c>
      <c r="M387" s="21">
        <v>281211777.33999997</v>
      </c>
      <c r="N387" s="23" t="e">
        <f>INDEX(Cost!$E:$E,MATCH(Result_Risk7!$C387,Cost!$A:$A,0))</f>
        <v>#N/A</v>
      </c>
      <c r="O387" s="23" t="e">
        <f t="shared" si="20"/>
        <v>#N/A</v>
      </c>
      <c r="P387" s="24" t="str">
        <f t="shared" si="21"/>
        <v>30%</v>
      </c>
      <c r="Q387" s="23" t="e">
        <f t="shared" si="22"/>
        <v>#N/A</v>
      </c>
      <c r="R387" s="25" t="e">
        <f t="shared" si="23"/>
        <v>#N/A</v>
      </c>
      <c r="S387" s="11"/>
    </row>
    <row r="388" spans="1:19" s="4" customFormat="1" hidden="1">
      <c r="A388" s="18">
        <v>6</v>
      </c>
      <c r="B388" s="19" t="s">
        <v>813</v>
      </c>
      <c r="C388" s="19" t="s">
        <v>816</v>
      </c>
      <c r="D388" s="19" t="s">
        <v>817</v>
      </c>
      <c r="E388" s="19" t="s">
        <v>47</v>
      </c>
      <c r="F388" s="20">
        <v>6.66</v>
      </c>
      <c r="G388" s="20">
        <v>6.27</v>
      </c>
      <c r="H388" s="20">
        <v>4.29</v>
      </c>
      <c r="I388" s="21">
        <v>684769396.87</v>
      </c>
      <c r="J388" s="21">
        <v>644755950.55999994</v>
      </c>
      <c r="K388" s="22">
        <v>0</v>
      </c>
      <c r="L388" s="21">
        <v>672436360.92999995</v>
      </c>
      <c r="M388" s="21">
        <v>397869168.30000001</v>
      </c>
      <c r="N388" s="23" t="e">
        <f>INDEX(Cost!$E:$E,MATCH(Result_Risk7!$C388,Cost!$A:$A,0))</f>
        <v>#N/A</v>
      </c>
      <c r="O388" s="23" t="e">
        <f t="shared" ref="O388:O451" si="24">M388-N388</f>
        <v>#N/A</v>
      </c>
      <c r="P388" s="24" t="str">
        <f t="shared" ref="P388:P451" si="25">IF(H388&gt;3,"60%",IF(H388&gt;=2.51,"50%",IF(H388&gt;=2.01,"40%",IF(H388&gt;=1.51,"30%","0%"))))</f>
        <v>60%</v>
      </c>
      <c r="Q388" s="23" t="e">
        <f t="shared" ref="Q388:Q451" si="26">IF(O388&gt;0,O388*P388,0)</f>
        <v>#N/A</v>
      </c>
      <c r="R388" s="25" t="e">
        <f t="shared" ref="R388:R451" si="27">IF(Q388&gt;0,"ลงทุนได้","")</f>
        <v>#N/A</v>
      </c>
      <c r="S388" s="11"/>
    </row>
    <row r="389" spans="1:19" s="4" customFormat="1" hidden="1">
      <c r="A389" s="18">
        <v>6</v>
      </c>
      <c r="B389" s="19" t="s">
        <v>813</v>
      </c>
      <c r="C389" s="19" t="s">
        <v>818</v>
      </c>
      <c r="D389" s="19" t="s">
        <v>819</v>
      </c>
      <c r="E389" s="19" t="s">
        <v>9</v>
      </c>
      <c r="F389" s="20">
        <v>7.3</v>
      </c>
      <c r="G389" s="20">
        <v>6.99</v>
      </c>
      <c r="H389" s="20">
        <v>5.07</v>
      </c>
      <c r="I389" s="21">
        <v>106626925.04000001</v>
      </c>
      <c r="J389" s="21">
        <v>77350935.359999999</v>
      </c>
      <c r="K389" s="22">
        <v>0</v>
      </c>
      <c r="L389" s="21">
        <v>80633308.390000001</v>
      </c>
      <c r="M389" s="21">
        <v>68831256.5</v>
      </c>
      <c r="N389" s="23" t="e">
        <f>INDEX(Cost!$E:$E,MATCH(Result_Risk7!$C389,Cost!$A:$A,0))</f>
        <v>#N/A</v>
      </c>
      <c r="O389" s="23" t="e">
        <f t="shared" si="24"/>
        <v>#N/A</v>
      </c>
      <c r="P389" s="24" t="str">
        <f t="shared" si="25"/>
        <v>60%</v>
      </c>
      <c r="Q389" s="23" t="e">
        <f t="shared" si="26"/>
        <v>#N/A</v>
      </c>
      <c r="R389" s="25" t="e">
        <f t="shared" si="27"/>
        <v>#N/A</v>
      </c>
      <c r="S389" s="11"/>
    </row>
    <row r="390" spans="1:19" s="4" customFormat="1" hidden="1">
      <c r="A390" s="18">
        <v>6</v>
      </c>
      <c r="B390" s="19" t="s">
        <v>813</v>
      </c>
      <c r="C390" s="19" t="s">
        <v>820</v>
      </c>
      <c r="D390" s="19" t="s">
        <v>821</v>
      </c>
      <c r="E390" s="19" t="s">
        <v>9</v>
      </c>
      <c r="F390" s="20">
        <v>3.17</v>
      </c>
      <c r="G390" s="20">
        <v>2.89</v>
      </c>
      <c r="H390" s="20">
        <v>1.23</v>
      </c>
      <c r="I390" s="21">
        <v>24539646.489999998</v>
      </c>
      <c r="J390" s="21">
        <v>15648356.199999999</v>
      </c>
      <c r="K390" s="22">
        <v>0</v>
      </c>
      <c r="L390" s="21">
        <v>18459504.219999999</v>
      </c>
      <c r="M390" s="21">
        <v>2610703.87</v>
      </c>
      <c r="N390" s="23" t="e">
        <f>INDEX(Cost!$E:$E,MATCH(Result_Risk7!$C390,Cost!$A:$A,0))</f>
        <v>#N/A</v>
      </c>
      <c r="O390" s="23" t="e">
        <f t="shared" si="24"/>
        <v>#N/A</v>
      </c>
      <c r="P390" s="24" t="str">
        <f t="shared" si="25"/>
        <v>0%</v>
      </c>
      <c r="Q390" s="23" t="e">
        <f t="shared" si="26"/>
        <v>#N/A</v>
      </c>
      <c r="R390" s="25" t="e">
        <f t="shared" si="27"/>
        <v>#N/A</v>
      </c>
      <c r="S390" s="11"/>
    </row>
    <row r="391" spans="1:19" s="4" customFormat="1" hidden="1">
      <c r="A391" s="18">
        <v>6</v>
      </c>
      <c r="B391" s="19" t="s">
        <v>813</v>
      </c>
      <c r="C391" s="19" t="s">
        <v>822</v>
      </c>
      <c r="D391" s="19" t="s">
        <v>823</v>
      </c>
      <c r="E391" s="19" t="s">
        <v>9</v>
      </c>
      <c r="F391" s="20">
        <v>3.08</v>
      </c>
      <c r="G391" s="20">
        <v>2.97</v>
      </c>
      <c r="H391" s="20">
        <v>2.48</v>
      </c>
      <c r="I391" s="21">
        <v>43119964.880000003</v>
      </c>
      <c r="J391" s="21">
        <v>20727654.07</v>
      </c>
      <c r="K391" s="22">
        <v>0</v>
      </c>
      <c r="L391" s="21">
        <v>23587790.68</v>
      </c>
      <c r="M391" s="21">
        <v>30613146.539999999</v>
      </c>
      <c r="N391" s="23" t="e">
        <f>INDEX(Cost!$E:$E,MATCH(Result_Risk7!$C391,Cost!$A:$A,0))</f>
        <v>#N/A</v>
      </c>
      <c r="O391" s="23" t="e">
        <f t="shared" si="24"/>
        <v>#N/A</v>
      </c>
      <c r="P391" s="24" t="str">
        <f t="shared" si="25"/>
        <v>40%</v>
      </c>
      <c r="Q391" s="23" t="e">
        <f t="shared" si="26"/>
        <v>#N/A</v>
      </c>
      <c r="R391" s="25" t="e">
        <f t="shared" si="27"/>
        <v>#N/A</v>
      </c>
      <c r="S391" s="11"/>
    </row>
    <row r="392" spans="1:19" s="4" customFormat="1" hidden="1">
      <c r="A392" s="18">
        <v>6</v>
      </c>
      <c r="B392" s="19" t="s">
        <v>813</v>
      </c>
      <c r="C392" s="19" t="s">
        <v>824</v>
      </c>
      <c r="D392" s="19" t="s">
        <v>825</v>
      </c>
      <c r="E392" s="19" t="s">
        <v>9</v>
      </c>
      <c r="F392" s="20">
        <v>6.41</v>
      </c>
      <c r="G392" s="20">
        <v>6.15</v>
      </c>
      <c r="H392" s="20">
        <v>4.03</v>
      </c>
      <c r="I392" s="21">
        <v>101259612.47</v>
      </c>
      <c r="J392" s="21">
        <v>45064279.25</v>
      </c>
      <c r="K392" s="22">
        <v>0</v>
      </c>
      <c r="L392" s="21">
        <v>53336767.079999998</v>
      </c>
      <c r="M392" s="21">
        <v>56763231.600000001</v>
      </c>
      <c r="N392" s="23" t="e">
        <f>INDEX(Cost!$E:$E,MATCH(Result_Risk7!$C392,Cost!$A:$A,0))</f>
        <v>#N/A</v>
      </c>
      <c r="O392" s="23" t="e">
        <f t="shared" si="24"/>
        <v>#N/A</v>
      </c>
      <c r="P392" s="24" t="str">
        <f t="shared" si="25"/>
        <v>60%</v>
      </c>
      <c r="Q392" s="23" t="e">
        <f t="shared" si="26"/>
        <v>#N/A</v>
      </c>
      <c r="R392" s="25" t="e">
        <f t="shared" si="27"/>
        <v>#N/A</v>
      </c>
      <c r="S392" s="11"/>
    </row>
    <row r="393" spans="1:19" s="4" customFormat="1" hidden="1">
      <c r="A393" s="18">
        <v>6</v>
      </c>
      <c r="B393" s="19" t="s">
        <v>813</v>
      </c>
      <c r="C393" s="19" t="s">
        <v>826</v>
      </c>
      <c r="D393" s="19" t="s">
        <v>827</v>
      </c>
      <c r="E393" s="19" t="s">
        <v>9</v>
      </c>
      <c r="F393" s="20">
        <v>2.04</v>
      </c>
      <c r="G393" s="20">
        <v>1.81</v>
      </c>
      <c r="H393" s="20">
        <v>0.87</v>
      </c>
      <c r="I393" s="21">
        <v>13214578.699999999</v>
      </c>
      <c r="J393" s="21">
        <v>7438759.2999999998</v>
      </c>
      <c r="K393" s="22">
        <v>0</v>
      </c>
      <c r="L393" s="21">
        <v>10631818.560000001</v>
      </c>
      <c r="M393" s="21">
        <v>-1615180.73</v>
      </c>
      <c r="N393" s="23" t="e">
        <f>INDEX(Cost!$E:$E,MATCH(Result_Risk7!$C393,Cost!$A:$A,0))</f>
        <v>#N/A</v>
      </c>
      <c r="O393" s="23" t="e">
        <f t="shared" si="24"/>
        <v>#N/A</v>
      </c>
      <c r="P393" s="24" t="str">
        <f t="shared" si="25"/>
        <v>0%</v>
      </c>
      <c r="Q393" s="23" t="e">
        <f t="shared" si="26"/>
        <v>#N/A</v>
      </c>
      <c r="R393" s="25" t="e">
        <f t="shared" si="27"/>
        <v>#N/A</v>
      </c>
      <c r="S393" s="11"/>
    </row>
    <row r="394" spans="1:19" s="4" customFormat="1" hidden="1">
      <c r="A394" s="18">
        <v>6</v>
      </c>
      <c r="B394" s="19" t="s">
        <v>828</v>
      </c>
      <c r="C394" s="19" t="s">
        <v>829</v>
      </c>
      <c r="D394" s="19" t="s">
        <v>830</v>
      </c>
      <c r="E394" s="19" t="s">
        <v>6</v>
      </c>
      <c r="F394" s="20">
        <v>4.08</v>
      </c>
      <c r="G394" s="20">
        <v>3.75</v>
      </c>
      <c r="H394" s="20">
        <v>2.61</v>
      </c>
      <c r="I394" s="21">
        <v>1601655773.8699999</v>
      </c>
      <c r="J394" s="21">
        <v>617478990.17999995</v>
      </c>
      <c r="K394" s="22">
        <v>0</v>
      </c>
      <c r="L394" s="21">
        <v>708586451.78999996</v>
      </c>
      <c r="M394" s="21">
        <v>856598616.5</v>
      </c>
      <c r="N394" s="23" t="e">
        <f>INDEX(Cost!$E:$E,MATCH(Result_Risk7!$C394,Cost!$A:$A,0))</f>
        <v>#N/A</v>
      </c>
      <c r="O394" s="23" t="e">
        <f t="shared" si="24"/>
        <v>#N/A</v>
      </c>
      <c r="P394" s="24" t="str">
        <f t="shared" si="25"/>
        <v>50%</v>
      </c>
      <c r="Q394" s="23" t="e">
        <f t="shared" si="26"/>
        <v>#N/A</v>
      </c>
      <c r="R394" s="25" t="e">
        <f t="shared" si="27"/>
        <v>#N/A</v>
      </c>
      <c r="S394" s="11"/>
    </row>
    <row r="395" spans="1:19" s="4" customFormat="1" hidden="1">
      <c r="A395" s="18">
        <v>6</v>
      </c>
      <c r="B395" s="19" t="s">
        <v>828</v>
      </c>
      <c r="C395" s="19" t="s">
        <v>831</v>
      </c>
      <c r="D395" s="19" t="s">
        <v>832</v>
      </c>
      <c r="E395" s="19" t="s">
        <v>47</v>
      </c>
      <c r="F395" s="20">
        <v>2.02</v>
      </c>
      <c r="G395" s="20">
        <v>1.92</v>
      </c>
      <c r="H395" s="20">
        <v>0.7</v>
      </c>
      <c r="I395" s="21">
        <v>109557171.7</v>
      </c>
      <c r="J395" s="21">
        <v>67903739.980000004</v>
      </c>
      <c r="K395" s="22">
        <v>1</v>
      </c>
      <c r="L395" s="21">
        <v>78142613.230000004</v>
      </c>
      <c r="M395" s="21">
        <v>-32683067.370000001</v>
      </c>
      <c r="N395" s="23" t="e">
        <f>INDEX(Cost!$E:$E,MATCH(Result_Risk7!$C395,Cost!$A:$A,0))</f>
        <v>#N/A</v>
      </c>
      <c r="O395" s="23" t="e">
        <f t="shared" si="24"/>
        <v>#N/A</v>
      </c>
      <c r="P395" s="24" t="str">
        <f t="shared" si="25"/>
        <v>0%</v>
      </c>
      <c r="Q395" s="23" t="e">
        <f t="shared" si="26"/>
        <v>#N/A</v>
      </c>
      <c r="R395" s="25" t="e">
        <f t="shared" si="27"/>
        <v>#N/A</v>
      </c>
      <c r="S395" s="11"/>
    </row>
    <row r="396" spans="1:19" s="4" customFormat="1" hidden="1">
      <c r="A396" s="18">
        <v>6</v>
      </c>
      <c r="B396" s="19" t="s">
        <v>828</v>
      </c>
      <c r="C396" s="19" t="s">
        <v>833</v>
      </c>
      <c r="D396" s="19" t="s">
        <v>834</v>
      </c>
      <c r="E396" s="19" t="s">
        <v>9</v>
      </c>
      <c r="F396" s="20">
        <v>4.57</v>
      </c>
      <c r="G396" s="20">
        <v>4.43</v>
      </c>
      <c r="H396" s="20">
        <v>3.68</v>
      </c>
      <c r="I396" s="21">
        <v>94259934.420000002</v>
      </c>
      <c r="J396" s="21">
        <v>25127402.02</v>
      </c>
      <c r="K396" s="22">
        <v>0</v>
      </c>
      <c r="L396" s="21">
        <v>39288622.770000003</v>
      </c>
      <c r="M396" s="21">
        <v>70953930.650000006</v>
      </c>
      <c r="N396" s="23" t="e">
        <f>INDEX(Cost!$E:$E,MATCH(Result_Risk7!$C396,Cost!$A:$A,0))</f>
        <v>#N/A</v>
      </c>
      <c r="O396" s="23" t="e">
        <f t="shared" si="24"/>
        <v>#N/A</v>
      </c>
      <c r="P396" s="24" t="str">
        <f t="shared" si="25"/>
        <v>60%</v>
      </c>
      <c r="Q396" s="23" t="e">
        <f t="shared" si="26"/>
        <v>#N/A</v>
      </c>
      <c r="R396" s="25" t="e">
        <f t="shared" si="27"/>
        <v>#N/A</v>
      </c>
      <c r="S396" s="11"/>
    </row>
    <row r="397" spans="1:19" s="4" customFormat="1" hidden="1">
      <c r="A397" s="18">
        <v>6</v>
      </c>
      <c r="B397" s="19" t="s">
        <v>828</v>
      </c>
      <c r="C397" s="19" t="s">
        <v>835</v>
      </c>
      <c r="D397" s="19" t="s">
        <v>836</v>
      </c>
      <c r="E397" s="19" t="s">
        <v>47</v>
      </c>
      <c r="F397" s="20">
        <v>3.7</v>
      </c>
      <c r="G397" s="20">
        <v>3.55</v>
      </c>
      <c r="H397" s="20">
        <v>1.53</v>
      </c>
      <c r="I397" s="21">
        <v>375779927.23000002</v>
      </c>
      <c r="J397" s="21">
        <v>203146197.81999999</v>
      </c>
      <c r="K397" s="22">
        <v>0</v>
      </c>
      <c r="L397" s="21">
        <v>164606514.21000001</v>
      </c>
      <c r="M397" s="21">
        <v>90805812.409999996</v>
      </c>
      <c r="N397" s="23" t="e">
        <f>INDEX(Cost!$E:$E,MATCH(Result_Risk7!$C397,Cost!$A:$A,0))</f>
        <v>#N/A</v>
      </c>
      <c r="O397" s="23" t="e">
        <f t="shared" si="24"/>
        <v>#N/A</v>
      </c>
      <c r="P397" s="24" t="str">
        <f t="shared" si="25"/>
        <v>30%</v>
      </c>
      <c r="Q397" s="23" t="e">
        <f t="shared" si="26"/>
        <v>#N/A</v>
      </c>
      <c r="R397" s="25" t="e">
        <f t="shared" si="27"/>
        <v>#N/A</v>
      </c>
      <c r="S397" s="11"/>
    </row>
    <row r="398" spans="1:19" s="4" customFormat="1" hidden="1">
      <c r="A398" s="18">
        <v>6</v>
      </c>
      <c r="B398" s="19" t="s">
        <v>828</v>
      </c>
      <c r="C398" s="19" t="s">
        <v>837</v>
      </c>
      <c r="D398" s="19" t="s">
        <v>838</v>
      </c>
      <c r="E398" s="19" t="s">
        <v>9</v>
      </c>
      <c r="F398" s="20">
        <v>2.93</v>
      </c>
      <c r="G398" s="20">
        <v>2.8</v>
      </c>
      <c r="H398" s="20">
        <v>1</v>
      </c>
      <c r="I398" s="21">
        <v>47996403.270000003</v>
      </c>
      <c r="J398" s="21">
        <v>12459180.73</v>
      </c>
      <c r="K398" s="22">
        <v>0</v>
      </c>
      <c r="L398" s="21">
        <v>13566761.609999999</v>
      </c>
      <c r="M398" s="21">
        <v>-106991.67</v>
      </c>
      <c r="N398" s="23" t="e">
        <f>INDEX(Cost!$E:$E,MATCH(Result_Risk7!$C398,Cost!$A:$A,0))</f>
        <v>#N/A</v>
      </c>
      <c r="O398" s="23" t="e">
        <f t="shared" si="24"/>
        <v>#N/A</v>
      </c>
      <c r="P398" s="24" t="str">
        <f t="shared" si="25"/>
        <v>0%</v>
      </c>
      <c r="Q398" s="23" t="e">
        <f t="shared" si="26"/>
        <v>#N/A</v>
      </c>
      <c r="R398" s="25" t="e">
        <f t="shared" si="27"/>
        <v>#N/A</v>
      </c>
      <c r="S398" s="11"/>
    </row>
    <row r="399" spans="1:19" s="4" customFormat="1" hidden="1">
      <c r="A399" s="18">
        <v>6</v>
      </c>
      <c r="B399" s="19" t="s">
        <v>828</v>
      </c>
      <c r="C399" s="19" t="s">
        <v>839</v>
      </c>
      <c r="D399" s="19" t="s">
        <v>840</v>
      </c>
      <c r="E399" s="19" t="s">
        <v>9</v>
      </c>
      <c r="F399" s="20">
        <v>8.93</v>
      </c>
      <c r="G399" s="20">
        <v>8.64</v>
      </c>
      <c r="H399" s="20">
        <v>5.18</v>
      </c>
      <c r="I399" s="21">
        <v>208045819.91</v>
      </c>
      <c r="J399" s="21">
        <v>63507554.68</v>
      </c>
      <c r="K399" s="22">
        <v>0</v>
      </c>
      <c r="L399" s="21">
        <v>65960948.479999997</v>
      </c>
      <c r="M399" s="21">
        <v>109822500.20999999</v>
      </c>
      <c r="N399" s="23" t="e">
        <f>INDEX(Cost!$E:$E,MATCH(Result_Risk7!$C399,Cost!$A:$A,0))</f>
        <v>#N/A</v>
      </c>
      <c r="O399" s="23" t="e">
        <f t="shared" si="24"/>
        <v>#N/A</v>
      </c>
      <c r="P399" s="24" t="str">
        <f t="shared" si="25"/>
        <v>60%</v>
      </c>
      <c r="Q399" s="23" t="e">
        <f t="shared" si="26"/>
        <v>#N/A</v>
      </c>
      <c r="R399" s="25" t="e">
        <f t="shared" si="27"/>
        <v>#N/A</v>
      </c>
      <c r="S399" s="11"/>
    </row>
    <row r="400" spans="1:19" s="4" customFormat="1" hidden="1">
      <c r="A400" s="18">
        <v>6</v>
      </c>
      <c r="B400" s="19" t="s">
        <v>828</v>
      </c>
      <c r="C400" s="19" t="s">
        <v>841</v>
      </c>
      <c r="D400" s="19" t="s">
        <v>842</v>
      </c>
      <c r="E400" s="19" t="s">
        <v>9</v>
      </c>
      <c r="F400" s="20">
        <v>8.57</v>
      </c>
      <c r="G400" s="20">
        <v>8.35</v>
      </c>
      <c r="H400" s="20">
        <v>2.93</v>
      </c>
      <c r="I400" s="21">
        <v>393880213.44999999</v>
      </c>
      <c r="J400" s="21">
        <v>253161806.65000001</v>
      </c>
      <c r="K400" s="22">
        <v>0</v>
      </c>
      <c r="L400" s="21">
        <v>258830962.66</v>
      </c>
      <c r="M400" s="21">
        <v>86513910.5</v>
      </c>
      <c r="N400" s="23" t="e">
        <f>INDEX(Cost!$E:$E,MATCH(Result_Risk7!$C400,Cost!$A:$A,0))</f>
        <v>#N/A</v>
      </c>
      <c r="O400" s="23" t="e">
        <f t="shared" si="24"/>
        <v>#N/A</v>
      </c>
      <c r="P400" s="24" t="str">
        <f t="shared" si="25"/>
        <v>50%</v>
      </c>
      <c r="Q400" s="23" t="e">
        <f t="shared" si="26"/>
        <v>#N/A</v>
      </c>
      <c r="R400" s="25" t="e">
        <f t="shared" si="27"/>
        <v>#N/A</v>
      </c>
      <c r="S400" s="11"/>
    </row>
    <row r="401" spans="1:19" s="4" customFormat="1" hidden="1">
      <c r="A401" s="18">
        <v>6</v>
      </c>
      <c r="B401" s="19" t="s">
        <v>828</v>
      </c>
      <c r="C401" s="19" t="s">
        <v>843</v>
      </c>
      <c r="D401" s="19" t="s">
        <v>844</v>
      </c>
      <c r="E401" s="19" t="s">
        <v>9</v>
      </c>
      <c r="F401" s="20">
        <v>2.31</v>
      </c>
      <c r="G401" s="20">
        <v>2.17</v>
      </c>
      <c r="H401" s="20">
        <v>0.99</v>
      </c>
      <c r="I401" s="21">
        <v>36565449.380000003</v>
      </c>
      <c r="J401" s="21">
        <v>34860378.289999999</v>
      </c>
      <c r="K401" s="22">
        <v>0</v>
      </c>
      <c r="L401" s="21">
        <v>34165940.350000001</v>
      </c>
      <c r="M401" s="21">
        <v>-195421.02</v>
      </c>
      <c r="N401" s="23" t="e">
        <f>INDEX(Cost!$E:$E,MATCH(Result_Risk7!$C401,Cost!$A:$A,0))</f>
        <v>#N/A</v>
      </c>
      <c r="O401" s="23" t="e">
        <f t="shared" si="24"/>
        <v>#N/A</v>
      </c>
      <c r="P401" s="24" t="str">
        <f t="shared" si="25"/>
        <v>0%</v>
      </c>
      <c r="Q401" s="23" t="e">
        <f t="shared" si="26"/>
        <v>#N/A</v>
      </c>
      <c r="R401" s="25" t="e">
        <f t="shared" si="27"/>
        <v>#N/A</v>
      </c>
      <c r="S401" s="11"/>
    </row>
    <row r="402" spans="1:19" s="4" customFormat="1" hidden="1">
      <c r="A402" s="18">
        <v>6</v>
      </c>
      <c r="B402" s="19" t="s">
        <v>828</v>
      </c>
      <c r="C402" s="19" t="s">
        <v>845</v>
      </c>
      <c r="D402" s="19" t="s">
        <v>846</v>
      </c>
      <c r="E402" s="19" t="s">
        <v>9</v>
      </c>
      <c r="F402" s="20">
        <v>9.59</v>
      </c>
      <c r="G402" s="20">
        <v>9.3699999999999992</v>
      </c>
      <c r="H402" s="20">
        <v>4.66</v>
      </c>
      <c r="I402" s="21">
        <v>241091043.06</v>
      </c>
      <c r="J402" s="21">
        <v>135420570.12</v>
      </c>
      <c r="K402" s="22">
        <v>0</v>
      </c>
      <c r="L402" s="21">
        <v>135165904.78</v>
      </c>
      <c r="M402" s="21">
        <v>102883029.78</v>
      </c>
      <c r="N402" s="23" t="e">
        <f>INDEX(Cost!$E:$E,MATCH(Result_Risk7!$C402,Cost!$A:$A,0))</f>
        <v>#N/A</v>
      </c>
      <c r="O402" s="23" t="e">
        <f t="shared" si="24"/>
        <v>#N/A</v>
      </c>
      <c r="P402" s="24" t="str">
        <f t="shared" si="25"/>
        <v>60%</v>
      </c>
      <c r="Q402" s="23" t="e">
        <f t="shared" si="26"/>
        <v>#N/A</v>
      </c>
      <c r="R402" s="25" t="e">
        <f t="shared" si="27"/>
        <v>#N/A</v>
      </c>
      <c r="S402" s="11"/>
    </row>
    <row r="403" spans="1:19" s="4" customFormat="1" hidden="1">
      <c r="A403" s="18">
        <v>6</v>
      </c>
      <c r="B403" s="19" t="s">
        <v>847</v>
      </c>
      <c r="C403" s="19" t="s">
        <v>848</v>
      </c>
      <c r="D403" s="19" t="s">
        <v>849</v>
      </c>
      <c r="E403" s="19" t="s">
        <v>6</v>
      </c>
      <c r="F403" s="20">
        <v>5.77</v>
      </c>
      <c r="G403" s="20">
        <v>5.45</v>
      </c>
      <c r="H403" s="20">
        <v>3.9</v>
      </c>
      <c r="I403" s="21">
        <v>1581704767.5</v>
      </c>
      <c r="J403" s="21">
        <v>478263771.56</v>
      </c>
      <c r="K403" s="22">
        <v>0</v>
      </c>
      <c r="L403" s="21">
        <v>553927411.46000004</v>
      </c>
      <c r="M403" s="21">
        <v>961676042.42999995</v>
      </c>
      <c r="N403" s="23" t="e">
        <f>INDEX(Cost!$E:$E,MATCH(Result_Risk7!$C403,Cost!$A:$A,0))</f>
        <v>#N/A</v>
      </c>
      <c r="O403" s="23" t="e">
        <f t="shared" si="24"/>
        <v>#N/A</v>
      </c>
      <c r="P403" s="24" t="str">
        <f t="shared" si="25"/>
        <v>60%</v>
      </c>
      <c r="Q403" s="23" t="e">
        <f t="shared" si="26"/>
        <v>#N/A</v>
      </c>
      <c r="R403" s="25" t="e">
        <f t="shared" si="27"/>
        <v>#N/A</v>
      </c>
      <c r="S403" s="11"/>
    </row>
    <row r="404" spans="1:19" s="4" customFormat="1" hidden="1">
      <c r="A404" s="18">
        <v>6</v>
      </c>
      <c r="B404" s="19" t="s">
        <v>847</v>
      </c>
      <c r="C404" s="19" t="s">
        <v>850</v>
      </c>
      <c r="D404" s="19" t="s">
        <v>851</v>
      </c>
      <c r="E404" s="19" t="s">
        <v>9</v>
      </c>
      <c r="F404" s="20">
        <v>5.86</v>
      </c>
      <c r="G404" s="20">
        <v>5.74</v>
      </c>
      <c r="H404" s="20">
        <v>3.93</v>
      </c>
      <c r="I404" s="21">
        <v>315929210.98000002</v>
      </c>
      <c r="J404" s="21">
        <v>169069002.69999999</v>
      </c>
      <c r="K404" s="22">
        <v>0</v>
      </c>
      <c r="L404" s="21">
        <v>186359773.55000001</v>
      </c>
      <c r="M404" s="21">
        <v>190048274.87</v>
      </c>
      <c r="N404" s="23" t="e">
        <f>INDEX(Cost!$E:$E,MATCH(Result_Risk7!$C404,Cost!$A:$A,0))</f>
        <v>#N/A</v>
      </c>
      <c r="O404" s="23" t="e">
        <f t="shared" si="24"/>
        <v>#N/A</v>
      </c>
      <c r="P404" s="24" t="str">
        <f t="shared" si="25"/>
        <v>60%</v>
      </c>
      <c r="Q404" s="23" t="e">
        <f t="shared" si="26"/>
        <v>#N/A</v>
      </c>
      <c r="R404" s="25" t="e">
        <f t="shared" si="27"/>
        <v>#N/A</v>
      </c>
      <c r="S404" s="11"/>
    </row>
    <row r="405" spans="1:19" s="4" customFormat="1" hidden="1">
      <c r="A405" s="18">
        <v>6</v>
      </c>
      <c r="B405" s="19" t="s">
        <v>847</v>
      </c>
      <c r="C405" s="19" t="s">
        <v>852</v>
      </c>
      <c r="D405" s="19" t="s">
        <v>853</v>
      </c>
      <c r="E405" s="19" t="s">
        <v>47</v>
      </c>
      <c r="F405" s="20">
        <v>4.6399999999999997</v>
      </c>
      <c r="G405" s="20">
        <v>4.54</v>
      </c>
      <c r="H405" s="20">
        <v>4.34</v>
      </c>
      <c r="I405" s="21">
        <v>795145986.01999998</v>
      </c>
      <c r="J405" s="21">
        <v>163184666.49000001</v>
      </c>
      <c r="K405" s="22">
        <v>0</v>
      </c>
      <c r="L405" s="21">
        <v>179139916.53999999</v>
      </c>
      <c r="M405" s="21">
        <v>729783512.26999998</v>
      </c>
      <c r="N405" s="23" t="e">
        <f>INDEX(Cost!$E:$E,MATCH(Result_Risk7!$C405,Cost!$A:$A,0))</f>
        <v>#N/A</v>
      </c>
      <c r="O405" s="23" t="e">
        <f t="shared" si="24"/>
        <v>#N/A</v>
      </c>
      <c r="P405" s="24" t="str">
        <f t="shared" si="25"/>
        <v>60%</v>
      </c>
      <c r="Q405" s="23" t="e">
        <f t="shared" si="26"/>
        <v>#N/A</v>
      </c>
      <c r="R405" s="25" t="e">
        <f t="shared" si="27"/>
        <v>#N/A</v>
      </c>
      <c r="S405" s="11"/>
    </row>
    <row r="406" spans="1:19" s="4" customFormat="1" hidden="1">
      <c r="A406" s="18">
        <v>6</v>
      </c>
      <c r="B406" s="19" t="s">
        <v>847</v>
      </c>
      <c r="C406" s="19" t="s">
        <v>854</v>
      </c>
      <c r="D406" s="19" t="s">
        <v>855</v>
      </c>
      <c r="E406" s="19" t="s">
        <v>9</v>
      </c>
      <c r="F406" s="20">
        <v>6.75</v>
      </c>
      <c r="G406" s="20">
        <v>6.51</v>
      </c>
      <c r="H406" s="20">
        <v>5.1100000000000003</v>
      </c>
      <c r="I406" s="21">
        <v>219966036.47</v>
      </c>
      <c r="J406" s="21">
        <v>163882480.25</v>
      </c>
      <c r="K406" s="22">
        <v>0</v>
      </c>
      <c r="L406" s="21">
        <v>170575478.59</v>
      </c>
      <c r="M406" s="21">
        <v>157261546.90000001</v>
      </c>
      <c r="N406" s="23" t="e">
        <f>INDEX(Cost!$E:$E,MATCH(Result_Risk7!$C406,Cost!$A:$A,0))</f>
        <v>#N/A</v>
      </c>
      <c r="O406" s="23" t="e">
        <f t="shared" si="24"/>
        <v>#N/A</v>
      </c>
      <c r="P406" s="24" t="str">
        <f t="shared" si="25"/>
        <v>60%</v>
      </c>
      <c r="Q406" s="23" t="e">
        <f t="shared" si="26"/>
        <v>#N/A</v>
      </c>
      <c r="R406" s="25" t="e">
        <f t="shared" si="27"/>
        <v>#N/A</v>
      </c>
      <c r="S406" s="11"/>
    </row>
    <row r="407" spans="1:19" s="4" customFormat="1" hidden="1">
      <c r="A407" s="18">
        <v>6</v>
      </c>
      <c r="B407" s="19" t="s">
        <v>847</v>
      </c>
      <c r="C407" s="19" t="s">
        <v>856</v>
      </c>
      <c r="D407" s="19" t="s">
        <v>857</v>
      </c>
      <c r="E407" s="19" t="s">
        <v>9</v>
      </c>
      <c r="F407" s="20">
        <v>3.16</v>
      </c>
      <c r="G407" s="20">
        <v>2.8</v>
      </c>
      <c r="H407" s="20">
        <v>1.58</v>
      </c>
      <c r="I407" s="21">
        <v>73036454.680000007</v>
      </c>
      <c r="J407" s="21">
        <v>37935518.740000002</v>
      </c>
      <c r="K407" s="22">
        <v>0</v>
      </c>
      <c r="L407" s="21">
        <v>46437509.479999997</v>
      </c>
      <c r="M407" s="21">
        <v>19003086.07</v>
      </c>
      <c r="N407" s="23" t="e">
        <f>INDEX(Cost!$E:$E,MATCH(Result_Risk7!$C407,Cost!$A:$A,0))</f>
        <v>#N/A</v>
      </c>
      <c r="O407" s="23" t="e">
        <f t="shared" si="24"/>
        <v>#N/A</v>
      </c>
      <c r="P407" s="24" t="str">
        <f t="shared" si="25"/>
        <v>30%</v>
      </c>
      <c r="Q407" s="23" t="e">
        <f t="shared" si="26"/>
        <v>#N/A</v>
      </c>
      <c r="R407" s="25" t="e">
        <f t="shared" si="27"/>
        <v>#N/A</v>
      </c>
      <c r="S407" s="11"/>
    </row>
    <row r="408" spans="1:19" s="4" customFormat="1" hidden="1">
      <c r="A408" s="18">
        <v>6</v>
      </c>
      <c r="B408" s="19" t="s">
        <v>847</v>
      </c>
      <c r="C408" s="19" t="s">
        <v>858</v>
      </c>
      <c r="D408" s="19" t="s">
        <v>859</v>
      </c>
      <c r="E408" s="19" t="s">
        <v>9</v>
      </c>
      <c r="F408" s="20">
        <v>4.49</v>
      </c>
      <c r="G408" s="20">
        <v>4.33</v>
      </c>
      <c r="H408" s="20">
        <v>4.12</v>
      </c>
      <c r="I408" s="21">
        <v>109196929.53</v>
      </c>
      <c r="J408" s="21">
        <v>4421865.3099999996</v>
      </c>
      <c r="K408" s="22">
        <v>0</v>
      </c>
      <c r="L408" s="21">
        <v>8575110.7400000002</v>
      </c>
      <c r="M408" s="21">
        <v>97584243.659999996</v>
      </c>
      <c r="N408" s="23" t="e">
        <f>INDEX(Cost!$E:$E,MATCH(Result_Risk7!$C408,Cost!$A:$A,0))</f>
        <v>#N/A</v>
      </c>
      <c r="O408" s="23" t="e">
        <f t="shared" si="24"/>
        <v>#N/A</v>
      </c>
      <c r="P408" s="24" t="str">
        <f t="shared" si="25"/>
        <v>60%</v>
      </c>
      <c r="Q408" s="23" t="e">
        <f t="shared" si="26"/>
        <v>#N/A</v>
      </c>
      <c r="R408" s="25" t="e">
        <f t="shared" si="27"/>
        <v>#N/A</v>
      </c>
      <c r="S408" s="11"/>
    </row>
    <row r="409" spans="1:19" s="4" customFormat="1" hidden="1">
      <c r="A409" s="18">
        <v>6</v>
      </c>
      <c r="B409" s="19" t="s">
        <v>860</v>
      </c>
      <c r="C409" s="19" t="s">
        <v>861</v>
      </c>
      <c r="D409" s="19" t="s">
        <v>862</v>
      </c>
      <c r="E409" s="19" t="s">
        <v>47</v>
      </c>
      <c r="F409" s="20">
        <v>8.85</v>
      </c>
      <c r="G409" s="20">
        <v>8.57</v>
      </c>
      <c r="H409" s="20">
        <v>5.88</v>
      </c>
      <c r="I409" s="21">
        <v>992337506.89999998</v>
      </c>
      <c r="J409" s="21">
        <v>396649448.76999998</v>
      </c>
      <c r="K409" s="22">
        <v>0</v>
      </c>
      <c r="L409" s="21">
        <v>349247686.97000003</v>
      </c>
      <c r="M409" s="21">
        <v>621478195.70000005</v>
      </c>
      <c r="N409" s="23" t="e">
        <f>INDEX(Cost!$E:$E,MATCH(Result_Risk7!$C409,Cost!$A:$A,0))</f>
        <v>#N/A</v>
      </c>
      <c r="O409" s="23" t="e">
        <f t="shared" si="24"/>
        <v>#N/A</v>
      </c>
      <c r="P409" s="24" t="str">
        <f t="shared" si="25"/>
        <v>60%</v>
      </c>
      <c r="Q409" s="23" t="e">
        <f t="shared" si="26"/>
        <v>#N/A</v>
      </c>
      <c r="R409" s="25" t="e">
        <f t="shared" si="27"/>
        <v>#N/A</v>
      </c>
      <c r="S409" s="11"/>
    </row>
    <row r="410" spans="1:19" s="4" customFormat="1" hidden="1">
      <c r="A410" s="18">
        <v>6</v>
      </c>
      <c r="B410" s="19" t="s">
        <v>860</v>
      </c>
      <c r="C410" s="19" t="s">
        <v>863</v>
      </c>
      <c r="D410" s="19" t="s">
        <v>864</v>
      </c>
      <c r="E410" s="19" t="s">
        <v>9</v>
      </c>
      <c r="F410" s="20">
        <v>5.58</v>
      </c>
      <c r="G410" s="20">
        <v>5.31</v>
      </c>
      <c r="H410" s="20">
        <v>3.52</v>
      </c>
      <c r="I410" s="21">
        <v>75498188.010000005</v>
      </c>
      <c r="J410" s="21">
        <v>46623515.68</v>
      </c>
      <c r="K410" s="22">
        <v>0</v>
      </c>
      <c r="L410" s="21">
        <v>48695542.189999998</v>
      </c>
      <c r="M410" s="21">
        <v>40816962.020000003</v>
      </c>
      <c r="N410" s="23" t="e">
        <f>INDEX(Cost!$E:$E,MATCH(Result_Risk7!$C410,Cost!$A:$A,0))</f>
        <v>#N/A</v>
      </c>
      <c r="O410" s="23" t="e">
        <f t="shared" si="24"/>
        <v>#N/A</v>
      </c>
      <c r="P410" s="24" t="str">
        <f t="shared" si="25"/>
        <v>60%</v>
      </c>
      <c r="Q410" s="23" t="e">
        <f t="shared" si="26"/>
        <v>#N/A</v>
      </c>
      <c r="R410" s="25" t="e">
        <f t="shared" si="27"/>
        <v>#N/A</v>
      </c>
      <c r="S410" s="11"/>
    </row>
    <row r="411" spans="1:19" s="4" customFormat="1" hidden="1">
      <c r="A411" s="18">
        <v>6</v>
      </c>
      <c r="B411" s="19" t="s">
        <v>860</v>
      </c>
      <c r="C411" s="19" t="s">
        <v>865</v>
      </c>
      <c r="D411" s="19" t="s">
        <v>866</v>
      </c>
      <c r="E411" s="19" t="s">
        <v>9</v>
      </c>
      <c r="F411" s="20">
        <v>8.14</v>
      </c>
      <c r="G411" s="20">
        <v>7.82</v>
      </c>
      <c r="H411" s="20">
        <v>6</v>
      </c>
      <c r="I411" s="21">
        <v>130853252.73999999</v>
      </c>
      <c r="J411" s="21">
        <v>36316777.43</v>
      </c>
      <c r="K411" s="22">
        <v>0</v>
      </c>
      <c r="L411" s="21">
        <v>40605178.969999999</v>
      </c>
      <c r="M411" s="21">
        <v>91614728.510000005</v>
      </c>
      <c r="N411" s="23" t="e">
        <f>INDEX(Cost!$E:$E,MATCH(Result_Risk7!$C411,Cost!$A:$A,0))</f>
        <v>#N/A</v>
      </c>
      <c r="O411" s="23" t="e">
        <f t="shared" si="24"/>
        <v>#N/A</v>
      </c>
      <c r="P411" s="24" t="str">
        <f t="shared" si="25"/>
        <v>60%</v>
      </c>
      <c r="Q411" s="23" t="e">
        <f t="shared" si="26"/>
        <v>#N/A</v>
      </c>
      <c r="R411" s="25" t="e">
        <f t="shared" si="27"/>
        <v>#N/A</v>
      </c>
      <c r="S411" s="11"/>
    </row>
    <row r="412" spans="1:19" s="4" customFormat="1" hidden="1">
      <c r="A412" s="18">
        <v>6</v>
      </c>
      <c r="B412" s="19" t="s">
        <v>860</v>
      </c>
      <c r="C412" s="19" t="s">
        <v>867</v>
      </c>
      <c r="D412" s="19" t="s">
        <v>868</v>
      </c>
      <c r="E412" s="19" t="s">
        <v>9</v>
      </c>
      <c r="F412" s="20">
        <v>8.7899999999999991</v>
      </c>
      <c r="G412" s="20">
        <v>8.19</v>
      </c>
      <c r="H412" s="20">
        <v>6.48</v>
      </c>
      <c r="I412" s="21">
        <v>125373354.75</v>
      </c>
      <c r="J412" s="21">
        <v>44134994.130000003</v>
      </c>
      <c r="K412" s="22">
        <v>0</v>
      </c>
      <c r="L412" s="21">
        <v>51871143.780000001</v>
      </c>
      <c r="M412" s="21">
        <v>88153424.879999995</v>
      </c>
      <c r="N412" s="23" t="e">
        <f>INDEX(Cost!$E:$E,MATCH(Result_Risk7!$C412,Cost!$A:$A,0))</f>
        <v>#N/A</v>
      </c>
      <c r="O412" s="23" t="e">
        <f t="shared" si="24"/>
        <v>#N/A</v>
      </c>
      <c r="P412" s="24" t="str">
        <f t="shared" si="25"/>
        <v>60%</v>
      </c>
      <c r="Q412" s="23" t="e">
        <f t="shared" si="26"/>
        <v>#N/A</v>
      </c>
      <c r="R412" s="25" t="e">
        <f t="shared" si="27"/>
        <v>#N/A</v>
      </c>
      <c r="S412" s="11"/>
    </row>
    <row r="413" spans="1:19" s="4" customFormat="1" hidden="1">
      <c r="A413" s="18">
        <v>6</v>
      </c>
      <c r="B413" s="19" t="s">
        <v>860</v>
      </c>
      <c r="C413" s="19" t="s">
        <v>869</v>
      </c>
      <c r="D413" s="19" t="s">
        <v>870</v>
      </c>
      <c r="E413" s="19" t="s">
        <v>9</v>
      </c>
      <c r="F413" s="20">
        <v>5.57</v>
      </c>
      <c r="G413" s="20">
        <v>5.28</v>
      </c>
      <c r="H413" s="20">
        <v>3.78</v>
      </c>
      <c r="I413" s="21">
        <v>102138703.55</v>
      </c>
      <c r="J413" s="21">
        <v>49631274.670000002</v>
      </c>
      <c r="K413" s="22">
        <v>0</v>
      </c>
      <c r="L413" s="21">
        <v>55120074</v>
      </c>
      <c r="M413" s="21">
        <v>62215065.539999999</v>
      </c>
      <c r="N413" s="23" t="e">
        <f>INDEX(Cost!$E:$E,MATCH(Result_Risk7!$C413,Cost!$A:$A,0))</f>
        <v>#N/A</v>
      </c>
      <c r="O413" s="23" t="e">
        <f t="shared" si="24"/>
        <v>#N/A</v>
      </c>
      <c r="P413" s="24" t="str">
        <f t="shared" si="25"/>
        <v>60%</v>
      </c>
      <c r="Q413" s="23" t="e">
        <f t="shared" si="26"/>
        <v>#N/A</v>
      </c>
      <c r="R413" s="25" t="e">
        <f t="shared" si="27"/>
        <v>#N/A</v>
      </c>
      <c r="S413" s="11"/>
    </row>
    <row r="414" spans="1:19" s="4" customFormat="1" hidden="1">
      <c r="A414" s="18">
        <v>6</v>
      </c>
      <c r="B414" s="19" t="s">
        <v>860</v>
      </c>
      <c r="C414" s="19" t="s">
        <v>871</v>
      </c>
      <c r="D414" s="19" t="s">
        <v>872</v>
      </c>
      <c r="E414" s="19" t="s">
        <v>47</v>
      </c>
      <c r="F414" s="20">
        <v>7.88</v>
      </c>
      <c r="G414" s="20">
        <v>7.6</v>
      </c>
      <c r="H414" s="20">
        <v>4.26</v>
      </c>
      <c r="I414" s="21">
        <v>557666137.62</v>
      </c>
      <c r="J414" s="21">
        <v>506298182.83999997</v>
      </c>
      <c r="K414" s="22">
        <v>0</v>
      </c>
      <c r="L414" s="21">
        <v>513130689.36000001</v>
      </c>
      <c r="M414" s="21">
        <v>264236150.44</v>
      </c>
      <c r="N414" s="23" t="e">
        <f>INDEX(Cost!$E:$E,MATCH(Result_Risk7!$C414,Cost!$A:$A,0))</f>
        <v>#N/A</v>
      </c>
      <c r="O414" s="23" t="e">
        <f t="shared" si="24"/>
        <v>#N/A</v>
      </c>
      <c r="P414" s="24" t="str">
        <f t="shared" si="25"/>
        <v>60%</v>
      </c>
      <c r="Q414" s="23" t="e">
        <f t="shared" si="26"/>
        <v>#N/A</v>
      </c>
      <c r="R414" s="25" t="e">
        <f t="shared" si="27"/>
        <v>#N/A</v>
      </c>
      <c r="S414" s="11"/>
    </row>
    <row r="415" spans="1:19" s="4" customFormat="1" hidden="1">
      <c r="A415" s="18">
        <v>6</v>
      </c>
      <c r="B415" s="19" t="s">
        <v>860</v>
      </c>
      <c r="C415" s="19" t="s">
        <v>873</v>
      </c>
      <c r="D415" s="19" t="s">
        <v>874</v>
      </c>
      <c r="E415" s="19" t="s">
        <v>9</v>
      </c>
      <c r="F415" s="20">
        <v>7.39</v>
      </c>
      <c r="G415" s="20">
        <v>6.85</v>
      </c>
      <c r="H415" s="20">
        <v>4.26</v>
      </c>
      <c r="I415" s="21">
        <v>77020909.219999999</v>
      </c>
      <c r="J415" s="21">
        <v>28291419.23</v>
      </c>
      <c r="K415" s="22">
        <v>0</v>
      </c>
      <c r="L415" s="21">
        <v>33985965.359999999</v>
      </c>
      <c r="M415" s="21">
        <v>39267617.090000004</v>
      </c>
      <c r="N415" s="23" t="e">
        <f>INDEX(Cost!$E:$E,MATCH(Result_Risk7!$C415,Cost!$A:$A,0))</f>
        <v>#N/A</v>
      </c>
      <c r="O415" s="23" t="e">
        <f t="shared" si="24"/>
        <v>#N/A</v>
      </c>
      <c r="P415" s="24" t="str">
        <f t="shared" si="25"/>
        <v>60%</v>
      </c>
      <c r="Q415" s="23" t="e">
        <f t="shared" si="26"/>
        <v>#N/A</v>
      </c>
      <c r="R415" s="25" t="e">
        <f t="shared" si="27"/>
        <v>#N/A</v>
      </c>
      <c r="S415" s="11"/>
    </row>
    <row r="416" spans="1:19" s="4" customFormat="1" hidden="1">
      <c r="A416" s="18">
        <v>6</v>
      </c>
      <c r="B416" s="19" t="s">
        <v>860</v>
      </c>
      <c r="C416" s="19" t="s">
        <v>875</v>
      </c>
      <c r="D416" s="19" t="s">
        <v>876</v>
      </c>
      <c r="E416" s="19" t="s">
        <v>9</v>
      </c>
      <c r="F416" s="20">
        <v>9.7799999999999994</v>
      </c>
      <c r="G416" s="20">
        <v>9.2799999999999994</v>
      </c>
      <c r="H416" s="20">
        <v>5.91</v>
      </c>
      <c r="I416" s="21">
        <v>89894072.549999997</v>
      </c>
      <c r="J416" s="21">
        <v>40429680.649999999</v>
      </c>
      <c r="K416" s="22">
        <v>0</v>
      </c>
      <c r="L416" s="21">
        <v>44798628.439999998</v>
      </c>
      <c r="M416" s="21">
        <v>50255492.729999997</v>
      </c>
      <c r="N416" s="23" t="e">
        <f>INDEX(Cost!$E:$E,MATCH(Result_Risk7!$C416,Cost!$A:$A,0))</f>
        <v>#N/A</v>
      </c>
      <c r="O416" s="23" t="e">
        <f t="shared" si="24"/>
        <v>#N/A</v>
      </c>
      <c r="P416" s="24" t="str">
        <f t="shared" si="25"/>
        <v>60%</v>
      </c>
      <c r="Q416" s="23" t="e">
        <f t="shared" si="26"/>
        <v>#N/A</v>
      </c>
      <c r="R416" s="25" t="e">
        <f t="shared" si="27"/>
        <v>#N/A</v>
      </c>
      <c r="S416" s="11"/>
    </row>
    <row r="417" spans="1:19" s="4" customFormat="1" hidden="1">
      <c r="A417" s="18">
        <v>6</v>
      </c>
      <c r="B417" s="19" t="s">
        <v>860</v>
      </c>
      <c r="C417" s="19" t="s">
        <v>877</v>
      </c>
      <c r="D417" s="19" t="s">
        <v>878</v>
      </c>
      <c r="E417" s="19" t="s">
        <v>9</v>
      </c>
      <c r="F417" s="20">
        <v>9.7899999999999991</v>
      </c>
      <c r="G417" s="20">
        <v>9.5500000000000007</v>
      </c>
      <c r="H417" s="20">
        <v>5.53</v>
      </c>
      <c r="I417" s="21">
        <v>105158345.59</v>
      </c>
      <c r="J417" s="21">
        <v>58061542.799999997</v>
      </c>
      <c r="K417" s="22">
        <v>0</v>
      </c>
      <c r="L417" s="21">
        <v>57482010.460000001</v>
      </c>
      <c r="M417" s="21">
        <v>53008419.600000001</v>
      </c>
      <c r="N417" s="23" t="e">
        <f>INDEX(Cost!$E:$E,MATCH(Result_Risk7!$C417,Cost!$A:$A,0))</f>
        <v>#N/A</v>
      </c>
      <c r="O417" s="23" t="e">
        <f t="shared" si="24"/>
        <v>#N/A</v>
      </c>
      <c r="P417" s="24" t="str">
        <f t="shared" si="25"/>
        <v>60%</v>
      </c>
      <c r="Q417" s="23" t="e">
        <f t="shared" si="26"/>
        <v>#N/A</v>
      </c>
      <c r="R417" s="25" t="e">
        <f t="shared" si="27"/>
        <v>#N/A</v>
      </c>
      <c r="S417" s="11"/>
    </row>
    <row r="418" spans="1:19" s="4" customFormat="1" hidden="1">
      <c r="A418" s="18">
        <v>7</v>
      </c>
      <c r="B418" s="19" t="s">
        <v>879</v>
      </c>
      <c r="C418" s="19" t="s">
        <v>880</v>
      </c>
      <c r="D418" s="19" t="s">
        <v>881</v>
      </c>
      <c r="E418" s="19" t="s">
        <v>47</v>
      </c>
      <c r="F418" s="20">
        <v>3.74</v>
      </c>
      <c r="G418" s="20">
        <v>3.48</v>
      </c>
      <c r="H418" s="20">
        <v>1.98</v>
      </c>
      <c r="I418" s="21">
        <v>604500203.69000006</v>
      </c>
      <c r="J418" s="21">
        <v>305743828.77999997</v>
      </c>
      <c r="K418" s="22">
        <v>0</v>
      </c>
      <c r="L418" s="21">
        <v>303460927.44</v>
      </c>
      <c r="M418" s="21">
        <v>215992005.90000001</v>
      </c>
      <c r="N418" s="23" t="e">
        <f>INDEX(Cost!$E:$E,MATCH(Result_Risk7!$C418,Cost!$A:$A,0))</f>
        <v>#N/A</v>
      </c>
      <c r="O418" s="23" t="e">
        <f t="shared" si="24"/>
        <v>#N/A</v>
      </c>
      <c r="P418" s="24" t="str">
        <f t="shared" si="25"/>
        <v>30%</v>
      </c>
      <c r="Q418" s="23" t="e">
        <f t="shared" si="26"/>
        <v>#N/A</v>
      </c>
      <c r="R418" s="25" t="e">
        <f t="shared" si="27"/>
        <v>#N/A</v>
      </c>
      <c r="S418" s="11"/>
    </row>
    <row r="419" spans="1:19" s="4" customFormat="1" hidden="1">
      <c r="A419" s="18">
        <v>7</v>
      </c>
      <c r="B419" s="19" t="s">
        <v>879</v>
      </c>
      <c r="C419" s="19" t="s">
        <v>882</v>
      </c>
      <c r="D419" s="19" t="s">
        <v>883</v>
      </c>
      <c r="E419" s="19" t="s">
        <v>9</v>
      </c>
      <c r="F419" s="20">
        <v>4.43</v>
      </c>
      <c r="G419" s="20">
        <v>3.97</v>
      </c>
      <c r="H419" s="20">
        <v>3.32</v>
      </c>
      <c r="I419" s="21">
        <v>31030051.59</v>
      </c>
      <c r="J419" s="21">
        <v>37586776.07</v>
      </c>
      <c r="K419" s="22">
        <v>0</v>
      </c>
      <c r="L419" s="21">
        <v>40592791.840000004</v>
      </c>
      <c r="M419" s="21">
        <v>20716520.77</v>
      </c>
      <c r="N419" s="23" t="e">
        <f>INDEX(Cost!$E:$E,MATCH(Result_Risk7!$C419,Cost!$A:$A,0))</f>
        <v>#N/A</v>
      </c>
      <c r="O419" s="23" t="e">
        <f t="shared" si="24"/>
        <v>#N/A</v>
      </c>
      <c r="P419" s="24" t="str">
        <f t="shared" si="25"/>
        <v>60%</v>
      </c>
      <c r="Q419" s="23" t="e">
        <f t="shared" si="26"/>
        <v>#N/A</v>
      </c>
      <c r="R419" s="25" t="e">
        <f t="shared" si="27"/>
        <v>#N/A</v>
      </c>
      <c r="S419" s="11"/>
    </row>
    <row r="420" spans="1:19" s="4" customFormat="1" hidden="1">
      <c r="A420" s="18">
        <v>7</v>
      </c>
      <c r="B420" s="19" t="s">
        <v>879</v>
      </c>
      <c r="C420" s="19" t="s">
        <v>884</v>
      </c>
      <c r="D420" s="19" t="s">
        <v>885</v>
      </c>
      <c r="E420" s="19" t="s">
        <v>9</v>
      </c>
      <c r="F420" s="20">
        <v>2.88</v>
      </c>
      <c r="G420" s="20">
        <v>2.77</v>
      </c>
      <c r="H420" s="20">
        <v>1.66</v>
      </c>
      <c r="I420" s="21">
        <v>69498324.25</v>
      </c>
      <c r="J420" s="21">
        <v>68960031.069999993</v>
      </c>
      <c r="K420" s="22">
        <v>0</v>
      </c>
      <c r="L420" s="21">
        <v>71698332.219999999</v>
      </c>
      <c r="M420" s="21">
        <v>24561873.800000001</v>
      </c>
      <c r="N420" s="23" t="e">
        <f>INDEX(Cost!$E:$E,MATCH(Result_Risk7!$C420,Cost!$A:$A,0))</f>
        <v>#N/A</v>
      </c>
      <c r="O420" s="23" t="e">
        <f t="shared" si="24"/>
        <v>#N/A</v>
      </c>
      <c r="P420" s="24" t="str">
        <f t="shared" si="25"/>
        <v>30%</v>
      </c>
      <c r="Q420" s="23" t="e">
        <f t="shared" si="26"/>
        <v>#N/A</v>
      </c>
      <c r="R420" s="25" t="e">
        <f t="shared" si="27"/>
        <v>#N/A</v>
      </c>
      <c r="S420" s="11"/>
    </row>
    <row r="421" spans="1:19" s="4" customFormat="1" hidden="1">
      <c r="A421" s="18">
        <v>7</v>
      </c>
      <c r="B421" s="19" t="s">
        <v>879</v>
      </c>
      <c r="C421" s="19" t="s">
        <v>886</v>
      </c>
      <c r="D421" s="19" t="s">
        <v>887</v>
      </c>
      <c r="E421" s="19" t="s">
        <v>9</v>
      </c>
      <c r="F421" s="20">
        <v>4.04</v>
      </c>
      <c r="G421" s="20">
        <v>3.74</v>
      </c>
      <c r="H421" s="20">
        <v>2.7</v>
      </c>
      <c r="I421" s="21">
        <v>20369507.399999999</v>
      </c>
      <c r="J421" s="21">
        <v>7594579.8600000003</v>
      </c>
      <c r="K421" s="22">
        <v>0</v>
      </c>
      <c r="L421" s="21">
        <v>10032962.630000001</v>
      </c>
      <c r="M421" s="21">
        <v>11407852.51</v>
      </c>
      <c r="N421" s="23" t="e">
        <f>INDEX(Cost!$E:$E,MATCH(Result_Risk7!$C421,Cost!$A:$A,0))</f>
        <v>#N/A</v>
      </c>
      <c r="O421" s="23" t="e">
        <f t="shared" si="24"/>
        <v>#N/A</v>
      </c>
      <c r="P421" s="24" t="str">
        <f t="shared" si="25"/>
        <v>50%</v>
      </c>
      <c r="Q421" s="23" t="e">
        <f t="shared" si="26"/>
        <v>#N/A</v>
      </c>
      <c r="R421" s="25" t="e">
        <f t="shared" si="27"/>
        <v>#N/A</v>
      </c>
      <c r="S421" s="11"/>
    </row>
    <row r="422" spans="1:19" s="4" customFormat="1" hidden="1">
      <c r="A422" s="18">
        <v>7</v>
      </c>
      <c r="B422" s="19" t="s">
        <v>879</v>
      </c>
      <c r="C422" s="19" t="s">
        <v>888</v>
      </c>
      <c r="D422" s="19" t="s">
        <v>889</v>
      </c>
      <c r="E422" s="19" t="s">
        <v>9</v>
      </c>
      <c r="F422" s="20">
        <v>7.19</v>
      </c>
      <c r="G422" s="20">
        <v>6.54</v>
      </c>
      <c r="H422" s="20">
        <v>4.24</v>
      </c>
      <c r="I422" s="21">
        <v>74822595.510000005</v>
      </c>
      <c r="J422" s="21">
        <v>30783408.739999998</v>
      </c>
      <c r="K422" s="22">
        <v>0</v>
      </c>
      <c r="L422" s="21">
        <v>35548223.939999998</v>
      </c>
      <c r="M422" s="21">
        <v>39000187.840000004</v>
      </c>
      <c r="N422" s="23" t="e">
        <f>INDEX(Cost!$E:$E,MATCH(Result_Risk7!$C422,Cost!$A:$A,0))</f>
        <v>#N/A</v>
      </c>
      <c r="O422" s="23" t="e">
        <f t="shared" si="24"/>
        <v>#N/A</v>
      </c>
      <c r="P422" s="24" t="str">
        <f t="shared" si="25"/>
        <v>60%</v>
      </c>
      <c r="Q422" s="23" t="e">
        <f t="shared" si="26"/>
        <v>#N/A</v>
      </c>
      <c r="R422" s="25" t="e">
        <f t="shared" si="27"/>
        <v>#N/A</v>
      </c>
      <c r="S422" s="11"/>
    </row>
    <row r="423" spans="1:19" s="4" customFormat="1" hidden="1">
      <c r="A423" s="18">
        <v>7</v>
      </c>
      <c r="B423" s="19" t="s">
        <v>879</v>
      </c>
      <c r="C423" s="19" t="s">
        <v>890</v>
      </c>
      <c r="D423" s="19" t="s">
        <v>891</v>
      </c>
      <c r="E423" s="19" t="s">
        <v>9</v>
      </c>
      <c r="F423" s="20">
        <v>7.66</v>
      </c>
      <c r="G423" s="20">
        <v>7.24</v>
      </c>
      <c r="H423" s="20">
        <v>4.67</v>
      </c>
      <c r="I423" s="21">
        <v>206398587.94</v>
      </c>
      <c r="J423" s="21">
        <v>71003569.930000007</v>
      </c>
      <c r="K423" s="22">
        <v>0</v>
      </c>
      <c r="L423" s="21">
        <v>82956773.689999998</v>
      </c>
      <c r="M423" s="21">
        <v>113724108.91</v>
      </c>
      <c r="N423" s="23" t="e">
        <f>INDEX(Cost!$E:$E,MATCH(Result_Risk7!$C423,Cost!$A:$A,0))</f>
        <v>#N/A</v>
      </c>
      <c r="O423" s="23" t="e">
        <f t="shared" si="24"/>
        <v>#N/A</v>
      </c>
      <c r="P423" s="24" t="str">
        <f t="shared" si="25"/>
        <v>60%</v>
      </c>
      <c r="Q423" s="23" t="e">
        <f t="shared" si="26"/>
        <v>#N/A</v>
      </c>
      <c r="R423" s="25" t="e">
        <f t="shared" si="27"/>
        <v>#N/A</v>
      </c>
      <c r="S423" s="11"/>
    </row>
    <row r="424" spans="1:19" s="4" customFormat="1" hidden="1">
      <c r="A424" s="18">
        <v>7</v>
      </c>
      <c r="B424" s="19" t="s">
        <v>879</v>
      </c>
      <c r="C424" s="19" t="s">
        <v>892</v>
      </c>
      <c r="D424" s="19" t="s">
        <v>893</v>
      </c>
      <c r="E424" s="19" t="s">
        <v>9</v>
      </c>
      <c r="F424" s="20">
        <v>4.33</v>
      </c>
      <c r="G424" s="20">
        <v>3.95</v>
      </c>
      <c r="H424" s="20">
        <v>2.37</v>
      </c>
      <c r="I424" s="21">
        <v>44663016.049999997</v>
      </c>
      <c r="J424" s="21">
        <v>30778105.239999998</v>
      </c>
      <c r="K424" s="22">
        <v>0</v>
      </c>
      <c r="L424" s="21">
        <v>33576476.649999999</v>
      </c>
      <c r="M424" s="21">
        <v>18319845.390000001</v>
      </c>
      <c r="N424" s="23" t="e">
        <f>INDEX(Cost!$E:$E,MATCH(Result_Risk7!$C424,Cost!$A:$A,0))</f>
        <v>#N/A</v>
      </c>
      <c r="O424" s="23" t="e">
        <f t="shared" si="24"/>
        <v>#N/A</v>
      </c>
      <c r="P424" s="24" t="str">
        <f t="shared" si="25"/>
        <v>40%</v>
      </c>
      <c r="Q424" s="23" t="e">
        <f t="shared" si="26"/>
        <v>#N/A</v>
      </c>
      <c r="R424" s="25" t="e">
        <f t="shared" si="27"/>
        <v>#N/A</v>
      </c>
      <c r="S424" s="11"/>
    </row>
    <row r="425" spans="1:19" s="4" customFormat="1" hidden="1">
      <c r="A425" s="18">
        <v>7</v>
      </c>
      <c r="B425" s="19" t="s">
        <v>879</v>
      </c>
      <c r="C425" s="19" t="s">
        <v>894</v>
      </c>
      <c r="D425" s="19" t="s">
        <v>895</v>
      </c>
      <c r="E425" s="19" t="s">
        <v>9</v>
      </c>
      <c r="F425" s="20">
        <v>3.64</v>
      </c>
      <c r="G425" s="20">
        <v>3.29</v>
      </c>
      <c r="H425" s="20">
        <v>2.29</v>
      </c>
      <c r="I425" s="21">
        <v>36063042.5</v>
      </c>
      <c r="J425" s="21">
        <v>16054531.539999999</v>
      </c>
      <c r="K425" s="22">
        <v>0</v>
      </c>
      <c r="L425" s="21">
        <v>18982364.640000001</v>
      </c>
      <c r="M425" s="21">
        <v>17630916.73</v>
      </c>
      <c r="N425" s="23" t="e">
        <f>INDEX(Cost!$E:$E,MATCH(Result_Risk7!$C425,Cost!$A:$A,0))</f>
        <v>#N/A</v>
      </c>
      <c r="O425" s="23" t="e">
        <f t="shared" si="24"/>
        <v>#N/A</v>
      </c>
      <c r="P425" s="24" t="str">
        <f t="shared" si="25"/>
        <v>40%</v>
      </c>
      <c r="Q425" s="23" t="e">
        <f t="shared" si="26"/>
        <v>#N/A</v>
      </c>
      <c r="R425" s="25" t="e">
        <f t="shared" si="27"/>
        <v>#N/A</v>
      </c>
      <c r="S425" s="11"/>
    </row>
    <row r="426" spans="1:19" s="4" customFormat="1" hidden="1">
      <c r="A426" s="18">
        <v>7</v>
      </c>
      <c r="B426" s="19" t="s">
        <v>879</v>
      </c>
      <c r="C426" s="19" t="s">
        <v>896</v>
      </c>
      <c r="D426" s="19" t="s">
        <v>897</v>
      </c>
      <c r="E426" s="19" t="s">
        <v>9</v>
      </c>
      <c r="F426" s="20">
        <v>2.54</v>
      </c>
      <c r="G426" s="20">
        <v>2.2799999999999998</v>
      </c>
      <c r="H426" s="20">
        <v>1.69</v>
      </c>
      <c r="I426" s="21">
        <v>37732943.689999998</v>
      </c>
      <c r="J426" s="21">
        <v>1518022.23</v>
      </c>
      <c r="K426" s="22">
        <v>0</v>
      </c>
      <c r="L426" s="21">
        <v>19937466.399999999</v>
      </c>
      <c r="M426" s="21">
        <v>16015014.890000001</v>
      </c>
      <c r="N426" s="23" t="e">
        <f>INDEX(Cost!$E:$E,MATCH(Result_Risk7!$C426,Cost!$A:$A,0))</f>
        <v>#N/A</v>
      </c>
      <c r="O426" s="23" t="e">
        <f t="shared" si="24"/>
        <v>#N/A</v>
      </c>
      <c r="P426" s="24" t="str">
        <f t="shared" si="25"/>
        <v>30%</v>
      </c>
      <c r="Q426" s="23" t="e">
        <f t="shared" si="26"/>
        <v>#N/A</v>
      </c>
      <c r="R426" s="25" t="e">
        <f t="shared" si="27"/>
        <v>#N/A</v>
      </c>
      <c r="S426" s="11"/>
    </row>
    <row r="427" spans="1:19" s="4" customFormat="1" hidden="1">
      <c r="A427" s="18">
        <v>7</v>
      </c>
      <c r="B427" s="19" t="s">
        <v>879</v>
      </c>
      <c r="C427" s="19" t="s">
        <v>898</v>
      </c>
      <c r="D427" s="19" t="s">
        <v>899</v>
      </c>
      <c r="E427" s="19" t="s">
        <v>9</v>
      </c>
      <c r="F427" s="20">
        <v>2.17</v>
      </c>
      <c r="G427" s="20">
        <v>1.89</v>
      </c>
      <c r="H427" s="20">
        <v>1.44</v>
      </c>
      <c r="I427" s="21">
        <v>22630308.710000001</v>
      </c>
      <c r="J427" s="21">
        <v>6072971.9699999997</v>
      </c>
      <c r="K427" s="22">
        <v>0</v>
      </c>
      <c r="L427" s="21">
        <v>11602376</v>
      </c>
      <c r="M427" s="21">
        <v>8203037.3899999997</v>
      </c>
      <c r="N427" s="23" t="e">
        <f>INDEX(Cost!$E:$E,MATCH(Result_Risk7!$C427,Cost!$A:$A,0))</f>
        <v>#N/A</v>
      </c>
      <c r="O427" s="23" t="e">
        <f t="shared" si="24"/>
        <v>#N/A</v>
      </c>
      <c r="P427" s="24" t="str">
        <f t="shared" si="25"/>
        <v>0%</v>
      </c>
      <c r="Q427" s="23" t="e">
        <f t="shared" si="26"/>
        <v>#N/A</v>
      </c>
      <c r="R427" s="25" t="e">
        <f t="shared" si="27"/>
        <v>#N/A</v>
      </c>
      <c r="S427" s="11"/>
    </row>
    <row r="428" spans="1:19" s="4" customFormat="1" hidden="1">
      <c r="A428" s="18">
        <v>7</v>
      </c>
      <c r="B428" s="19" t="s">
        <v>879</v>
      </c>
      <c r="C428" s="19" t="s">
        <v>900</v>
      </c>
      <c r="D428" s="19" t="s">
        <v>901</v>
      </c>
      <c r="E428" s="19" t="s">
        <v>9</v>
      </c>
      <c r="F428" s="20">
        <v>7.27</v>
      </c>
      <c r="G428" s="20">
        <v>6.73</v>
      </c>
      <c r="H428" s="20">
        <v>5.67</v>
      </c>
      <c r="I428" s="21">
        <v>96009726.030000001</v>
      </c>
      <c r="J428" s="21">
        <v>33699205.450000003</v>
      </c>
      <c r="K428" s="22">
        <v>0</v>
      </c>
      <c r="L428" s="21">
        <v>38144933.789999999</v>
      </c>
      <c r="M428" s="21">
        <v>71570677.680000007</v>
      </c>
      <c r="N428" s="23" t="e">
        <f>INDEX(Cost!$E:$E,MATCH(Result_Risk7!$C428,Cost!$A:$A,0))</f>
        <v>#N/A</v>
      </c>
      <c r="O428" s="23" t="e">
        <f t="shared" si="24"/>
        <v>#N/A</v>
      </c>
      <c r="P428" s="24" t="str">
        <f t="shared" si="25"/>
        <v>60%</v>
      </c>
      <c r="Q428" s="23" t="e">
        <f t="shared" si="26"/>
        <v>#N/A</v>
      </c>
      <c r="R428" s="25" t="e">
        <f t="shared" si="27"/>
        <v>#N/A</v>
      </c>
      <c r="S428" s="11"/>
    </row>
    <row r="429" spans="1:19" s="4" customFormat="1" hidden="1">
      <c r="A429" s="18">
        <v>7</v>
      </c>
      <c r="B429" s="19" t="s">
        <v>879</v>
      </c>
      <c r="C429" s="19" t="s">
        <v>902</v>
      </c>
      <c r="D429" s="19" t="s">
        <v>903</v>
      </c>
      <c r="E429" s="19" t="s">
        <v>9</v>
      </c>
      <c r="F429" s="20">
        <v>4.34</v>
      </c>
      <c r="G429" s="20">
        <v>4.04</v>
      </c>
      <c r="H429" s="20">
        <v>2.5299999999999998</v>
      </c>
      <c r="I429" s="21">
        <v>104045139.36</v>
      </c>
      <c r="J429" s="21">
        <v>35432429.399999999</v>
      </c>
      <c r="K429" s="22">
        <v>0</v>
      </c>
      <c r="L429" s="21">
        <v>45054647.020000003</v>
      </c>
      <c r="M429" s="21">
        <v>47576181.060000002</v>
      </c>
      <c r="N429" s="23" t="e">
        <f>INDEX(Cost!$E:$E,MATCH(Result_Risk7!$C429,Cost!$A:$A,0))</f>
        <v>#N/A</v>
      </c>
      <c r="O429" s="23" t="e">
        <f t="shared" si="24"/>
        <v>#N/A</v>
      </c>
      <c r="P429" s="24" t="str">
        <f t="shared" si="25"/>
        <v>50%</v>
      </c>
      <c r="Q429" s="23" t="e">
        <f t="shared" si="26"/>
        <v>#N/A</v>
      </c>
      <c r="R429" s="25" t="e">
        <f t="shared" si="27"/>
        <v>#N/A</v>
      </c>
      <c r="S429" s="11"/>
    </row>
    <row r="430" spans="1:19" s="4" customFormat="1" hidden="1">
      <c r="A430" s="18">
        <v>7</v>
      </c>
      <c r="B430" s="19" t="s">
        <v>879</v>
      </c>
      <c r="C430" s="19" t="s">
        <v>904</v>
      </c>
      <c r="D430" s="19" t="s">
        <v>905</v>
      </c>
      <c r="E430" s="19" t="s">
        <v>9</v>
      </c>
      <c r="F430" s="20">
        <v>3.58</v>
      </c>
      <c r="G430" s="20">
        <v>3.26</v>
      </c>
      <c r="H430" s="20">
        <v>1.42</v>
      </c>
      <c r="I430" s="21">
        <v>27911626.140000001</v>
      </c>
      <c r="J430" s="21">
        <v>17158589.420000002</v>
      </c>
      <c r="K430" s="22">
        <v>0</v>
      </c>
      <c r="L430" s="21">
        <v>21236607.609999999</v>
      </c>
      <c r="M430" s="21">
        <v>4591476.78</v>
      </c>
      <c r="N430" s="23" t="e">
        <f>INDEX(Cost!$E:$E,MATCH(Result_Risk7!$C430,Cost!$A:$A,0))</f>
        <v>#N/A</v>
      </c>
      <c r="O430" s="23" t="e">
        <f t="shared" si="24"/>
        <v>#N/A</v>
      </c>
      <c r="P430" s="24" t="str">
        <f t="shared" si="25"/>
        <v>0%</v>
      </c>
      <c r="Q430" s="23" t="e">
        <f t="shared" si="26"/>
        <v>#N/A</v>
      </c>
      <c r="R430" s="25" t="e">
        <f t="shared" si="27"/>
        <v>#N/A</v>
      </c>
      <c r="S430" s="11"/>
    </row>
    <row r="431" spans="1:19" s="4" customFormat="1" hidden="1">
      <c r="A431" s="18">
        <v>7</v>
      </c>
      <c r="B431" s="19" t="s">
        <v>879</v>
      </c>
      <c r="C431" s="19" t="s">
        <v>906</v>
      </c>
      <c r="D431" s="19" t="s">
        <v>907</v>
      </c>
      <c r="E431" s="19" t="s">
        <v>9</v>
      </c>
      <c r="F431" s="20">
        <v>4.01</v>
      </c>
      <c r="G431" s="20">
        <v>3.78</v>
      </c>
      <c r="H431" s="20">
        <v>2.4</v>
      </c>
      <c r="I431" s="21">
        <v>158334507.18000001</v>
      </c>
      <c r="J431" s="21">
        <v>91897480.25</v>
      </c>
      <c r="K431" s="22">
        <v>0</v>
      </c>
      <c r="L431" s="21">
        <v>58290627.840000004</v>
      </c>
      <c r="M431" s="21">
        <v>73576475.150000006</v>
      </c>
      <c r="N431" s="23" t="e">
        <f>INDEX(Cost!$E:$E,MATCH(Result_Risk7!$C431,Cost!$A:$A,0))</f>
        <v>#N/A</v>
      </c>
      <c r="O431" s="23" t="e">
        <f t="shared" si="24"/>
        <v>#N/A</v>
      </c>
      <c r="P431" s="24" t="str">
        <f t="shared" si="25"/>
        <v>40%</v>
      </c>
      <c r="Q431" s="23" t="e">
        <f t="shared" si="26"/>
        <v>#N/A</v>
      </c>
      <c r="R431" s="25" t="e">
        <f t="shared" si="27"/>
        <v>#N/A</v>
      </c>
      <c r="S431" s="11"/>
    </row>
    <row r="432" spans="1:19" s="4" customFormat="1" hidden="1">
      <c r="A432" s="18">
        <v>7</v>
      </c>
      <c r="B432" s="19" t="s">
        <v>879</v>
      </c>
      <c r="C432" s="19" t="s">
        <v>908</v>
      </c>
      <c r="D432" s="19" t="s">
        <v>909</v>
      </c>
      <c r="E432" s="19" t="s">
        <v>9</v>
      </c>
      <c r="F432" s="20">
        <v>2.3199999999999998</v>
      </c>
      <c r="G432" s="20">
        <v>1.92</v>
      </c>
      <c r="H432" s="20">
        <v>1.35</v>
      </c>
      <c r="I432" s="21">
        <v>16862747.66</v>
      </c>
      <c r="J432" s="21">
        <v>14266131.1</v>
      </c>
      <c r="K432" s="22">
        <v>0</v>
      </c>
      <c r="L432" s="21">
        <v>9668544.8100000005</v>
      </c>
      <c r="M432" s="21">
        <v>4272197.9800000004</v>
      </c>
      <c r="N432" s="23" t="e">
        <f>INDEX(Cost!$E:$E,MATCH(Result_Risk7!$C432,Cost!$A:$A,0))</f>
        <v>#N/A</v>
      </c>
      <c r="O432" s="23" t="e">
        <f t="shared" si="24"/>
        <v>#N/A</v>
      </c>
      <c r="P432" s="24" t="str">
        <f t="shared" si="25"/>
        <v>0%</v>
      </c>
      <c r="Q432" s="23" t="e">
        <f t="shared" si="26"/>
        <v>#N/A</v>
      </c>
      <c r="R432" s="25" t="e">
        <f t="shared" si="27"/>
        <v>#N/A</v>
      </c>
      <c r="S432" s="11"/>
    </row>
    <row r="433" spans="1:19" s="4" customFormat="1" hidden="1">
      <c r="A433" s="18">
        <v>7</v>
      </c>
      <c r="B433" s="19" t="s">
        <v>879</v>
      </c>
      <c r="C433" s="19" t="s">
        <v>910</v>
      </c>
      <c r="D433" s="19" t="s">
        <v>911</v>
      </c>
      <c r="E433" s="19" t="s">
        <v>9</v>
      </c>
      <c r="F433" s="20">
        <v>4.7699999999999996</v>
      </c>
      <c r="G433" s="20">
        <v>4.5199999999999996</v>
      </c>
      <c r="H433" s="20">
        <v>3.68</v>
      </c>
      <c r="I433" s="21">
        <v>33989962.07</v>
      </c>
      <c r="J433" s="21">
        <v>13247677.939999999</v>
      </c>
      <c r="K433" s="22">
        <v>0</v>
      </c>
      <c r="L433" s="21">
        <v>16823183.789999999</v>
      </c>
      <c r="M433" s="21">
        <v>24152880.050000001</v>
      </c>
      <c r="N433" s="23" t="e">
        <f>INDEX(Cost!$E:$E,MATCH(Result_Risk7!$C433,Cost!$A:$A,0))</f>
        <v>#N/A</v>
      </c>
      <c r="O433" s="23" t="e">
        <f t="shared" si="24"/>
        <v>#N/A</v>
      </c>
      <c r="P433" s="24" t="str">
        <f t="shared" si="25"/>
        <v>60%</v>
      </c>
      <c r="Q433" s="23" t="e">
        <f t="shared" si="26"/>
        <v>#N/A</v>
      </c>
      <c r="R433" s="25" t="e">
        <f t="shared" si="27"/>
        <v>#N/A</v>
      </c>
      <c r="S433" s="11"/>
    </row>
    <row r="434" spans="1:19" s="4" customFormat="1" hidden="1">
      <c r="A434" s="18">
        <v>7</v>
      </c>
      <c r="B434" s="19" t="s">
        <v>879</v>
      </c>
      <c r="C434" s="19" t="s">
        <v>912</v>
      </c>
      <c r="D434" s="19" t="s">
        <v>913</v>
      </c>
      <c r="E434" s="19" t="s">
        <v>9</v>
      </c>
      <c r="F434" s="20">
        <v>3.77</v>
      </c>
      <c r="G434" s="20">
        <v>3.24</v>
      </c>
      <c r="H434" s="20">
        <v>0.84</v>
      </c>
      <c r="I434" s="21">
        <v>30475071.809999999</v>
      </c>
      <c r="J434" s="21">
        <v>17354579.609999999</v>
      </c>
      <c r="K434" s="22">
        <v>0</v>
      </c>
      <c r="L434" s="21">
        <v>19841277.539999999</v>
      </c>
      <c r="M434" s="21">
        <v>-1797230.52</v>
      </c>
      <c r="N434" s="23" t="e">
        <f>INDEX(Cost!$E:$E,MATCH(Result_Risk7!$C434,Cost!$A:$A,0))</f>
        <v>#N/A</v>
      </c>
      <c r="O434" s="23" t="e">
        <f t="shared" si="24"/>
        <v>#N/A</v>
      </c>
      <c r="P434" s="24" t="str">
        <f t="shared" si="25"/>
        <v>0%</v>
      </c>
      <c r="Q434" s="23" t="e">
        <f t="shared" si="26"/>
        <v>#N/A</v>
      </c>
      <c r="R434" s="25" t="e">
        <f t="shared" si="27"/>
        <v>#N/A</v>
      </c>
      <c r="S434" s="11"/>
    </row>
    <row r="435" spans="1:19" s="4" customFormat="1" hidden="1">
      <c r="A435" s="18">
        <v>7</v>
      </c>
      <c r="B435" s="19" t="s">
        <v>879</v>
      </c>
      <c r="C435" s="19" t="s">
        <v>914</v>
      </c>
      <c r="D435" s="19" t="s">
        <v>915</v>
      </c>
      <c r="E435" s="19" t="s">
        <v>9</v>
      </c>
      <c r="F435" s="20">
        <v>6.34</v>
      </c>
      <c r="G435" s="20">
        <v>5.77</v>
      </c>
      <c r="H435" s="20">
        <v>3.38</v>
      </c>
      <c r="I435" s="21">
        <v>46781753.990000002</v>
      </c>
      <c r="J435" s="21">
        <v>21059854.75</v>
      </c>
      <c r="K435" s="22">
        <v>0</v>
      </c>
      <c r="L435" s="21">
        <v>24919262.34</v>
      </c>
      <c r="M435" s="21">
        <v>20603030.41</v>
      </c>
      <c r="N435" s="23" t="e">
        <f>INDEX(Cost!$E:$E,MATCH(Result_Risk7!$C435,Cost!$A:$A,0))</f>
        <v>#N/A</v>
      </c>
      <c r="O435" s="23" t="e">
        <f t="shared" si="24"/>
        <v>#N/A</v>
      </c>
      <c r="P435" s="24" t="str">
        <f t="shared" si="25"/>
        <v>60%</v>
      </c>
      <c r="Q435" s="23" t="e">
        <f t="shared" si="26"/>
        <v>#N/A</v>
      </c>
      <c r="R435" s="25" t="e">
        <f t="shared" si="27"/>
        <v>#N/A</v>
      </c>
      <c r="S435" s="11"/>
    </row>
    <row r="436" spans="1:19" s="4" customFormat="1" hidden="1">
      <c r="A436" s="18">
        <v>7</v>
      </c>
      <c r="B436" s="19" t="s">
        <v>916</v>
      </c>
      <c r="C436" s="19" t="s">
        <v>917</v>
      </c>
      <c r="D436" s="19" t="s">
        <v>918</v>
      </c>
      <c r="E436" s="19" t="s">
        <v>6</v>
      </c>
      <c r="F436" s="20">
        <v>2.25</v>
      </c>
      <c r="G436" s="20">
        <v>2</v>
      </c>
      <c r="H436" s="20">
        <v>0.68</v>
      </c>
      <c r="I436" s="21">
        <v>927159237.60000002</v>
      </c>
      <c r="J436" s="21">
        <v>50980386.840000004</v>
      </c>
      <c r="K436" s="22">
        <v>1</v>
      </c>
      <c r="L436" s="21">
        <v>259291924.94999999</v>
      </c>
      <c r="M436" s="21">
        <v>-228618471.80000001</v>
      </c>
      <c r="N436" s="23" t="e">
        <f>INDEX(Cost!$E:$E,MATCH(Result_Risk7!$C436,Cost!$A:$A,0))</f>
        <v>#N/A</v>
      </c>
      <c r="O436" s="23" t="e">
        <f t="shared" si="24"/>
        <v>#N/A</v>
      </c>
      <c r="P436" s="24" t="str">
        <f t="shared" si="25"/>
        <v>0%</v>
      </c>
      <c r="Q436" s="23" t="e">
        <f t="shared" si="26"/>
        <v>#N/A</v>
      </c>
      <c r="R436" s="25" t="e">
        <f t="shared" si="27"/>
        <v>#N/A</v>
      </c>
      <c r="S436" s="11"/>
    </row>
    <row r="437" spans="1:19" s="4" customFormat="1" hidden="1">
      <c r="A437" s="18">
        <v>7</v>
      </c>
      <c r="B437" s="19" t="s">
        <v>916</v>
      </c>
      <c r="C437" s="19" t="s">
        <v>919</v>
      </c>
      <c r="D437" s="19" t="s">
        <v>920</v>
      </c>
      <c r="E437" s="19" t="s">
        <v>9</v>
      </c>
      <c r="F437" s="20">
        <v>1.82</v>
      </c>
      <c r="G437" s="20">
        <v>1.64</v>
      </c>
      <c r="H437" s="20">
        <v>0.8</v>
      </c>
      <c r="I437" s="21">
        <v>38541609.659999996</v>
      </c>
      <c r="J437" s="21">
        <v>28705324.870000001</v>
      </c>
      <c r="K437" s="22">
        <v>0</v>
      </c>
      <c r="L437" s="21">
        <v>29311353.52</v>
      </c>
      <c r="M437" s="21">
        <v>-10524699.289999999</v>
      </c>
      <c r="N437" s="23" t="e">
        <f>INDEX(Cost!$E:$E,MATCH(Result_Risk7!$C437,Cost!$A:$A,0))</f>
        <v>#N/A</v>
      </c>
      <c r="O437" s="23" t="e">
        <f t="shared" si="24"/>
        <v>#N/A</v>
      </c>
      <c r="P437" s="24" t="str">
        <f t="shared" si="25"/>
        <v>0%</v>
      </c>
      <c r="Q437" s="23" t="e">
        <f t="shared" si="26"/>
        <v>#N/A</v>
      </c>
      <c r="R437" s="25" t="e">
        <f t="shared" si="27"/>
        <v>#N/A</v>
      </c>
      <c r="S437" s="11"/>
    </row>
    <row r="438" spans="1:19" s="4" customFormat="1" hidden="1">
      <c r="A438" s="18">
        <v>7</v>
      </c>
      <c r="B438" s="19" t="s">
        <v>916</v>
      </c>
      <c r="C438" s="19" t="s">
        <v>921</v>
      </c>
      <c r="D438" s="19" t="s">
        <v>922</v>
      </c>
      <c r="E438" s="19" t="s">
        <v>9</v>
      </c>
      <c r="F438" s="20">
        <v>1.9</v>
      </c>
      <c r="G438" s="20">
        <v>1.7</v>
      </c>
      <c r="H438" s="20">
        <v>0.92</v>
      </c>
      <c r="I438" s="21">
        <v>16513005.189999999</v>
      </c>
      <c r="J438" s="21">
        <v>13964933.449999999</v>
      </c>
      <c r="K438" s="22">
        <v>0</v>
      </c>
      <c r="L438" s="21">
        <v>18522457.32</v>
      </c>
      <c r="M438" s="21">
        <v>-1773398.56</v>
      </c>
      <c r="N438" s="23" t="e">
        <f>INDEX(Cost!$E:$E,MATCH(Result_Risk7!$C438,Cost!$A:$A,0))</f>
        <v>#N/A</v>
      </c>
      <c r="O438" s="23" t="e">
        <f t="shared" si="24"/>
        <v>#N/A</v>
      </c>
      <c r="P438" s="24" t="str">
        <f t="shared" si="25"/>
        <v>0%</v>
      </c>
      <c r="Q438" s="23" t="e">
        <f t="shared" si="26"/>
        <v>#N/A</v>
      </c>
      <c r="R438" s="25" t="e">
        <f t="shared" si="27"/>
        <v>#N/A</v>
      </c>
      <c r="S438" s="11"/>
    </row>
    <row r="439" spans="1:19" s="4" customFormat="1" hidden="1">
      <c r="A439" s="18">
        <v>7</v>
      </c>
      <c r="B439" s="19" t="s">
        <v>916</v>
      </c>
      <c r="C439" s="19" t="s">
        <v>923</v>
      </c>
      <c r="D439" s="19" t="s">
        <v>924</v>
      </c>
      <c r="E439" s="19" t="s">
        <v>9</v>
      </c>
      <c r="F439" s="20">
        <v>6.54</v>
      </c>
      <c r="G439" s="20">
        <v>6.17</v>
      </c>
      <c r="H439" s="20">
        <v>4.58</v>
      </c>
      <c r="I439" s="21">
        <v>120808958.3</v>
      </c>
      <c r="J439" s="21">
        <v>89068035.140000001</v>
      </c>
      <c r="K439" s="22">
        <v>0</v>
      </c>
      <c r="L439" s="21">
        <v>92358757.260000005</v>
      </c>
      <c r="M439" s="21">
        <v>78119956.849999994</v>
      </c>
      <c r="N439" s="23" t="e">
        <f>INDEX(Cost!$E:$E,MATCH(Result_Risk7!$C439,Cost!$A:$A,0))</f>
        <v>#N/A</v>
      </c>
      <c r="O439" s="23" t="e">
        <f t="shared" si="24"/>
        <v>#N/A</v>
      </c>
      <c r="P439" s="24" t="str">
        <f t="shared" si="25"/>
        <v>60%</v>
      </c>
      <c r="Q439" s="23" t="e">
        <f t="shared" si="26"/>
        <v>#N/A</v>
      </c>
      <c r="R439" s="25" t="e">
        <f t="shared" si="27"/>
        <v>#N/A</v>
      </c>
      <c r="S439" s="11"/>
    </row>
    <row r="440" spans="1:19" s="4" customFormat="1" hidden="1">
      <c r="A440" s="18">
        <v>7</v>
      </c>
      <c r="B440" s="19" t="s">
        <v>916</v>
      </c>
      <c r="C440" s="19" t="s">
        <v>925</v>
      </c>
      <c r="D440" s="19" t="s">
        <v>926</v>
      </c>
      <c r="E440" s="19" t="s">
        <v>47</v>
      </c>
      <c r="F440" s="20">
        <v>2.34</v>
      </c>
      <c r="G440" s="20">
        <v>2.27</v>
      </c>
      <c r="H440" s="20">
        <v>1.4</v>
      </c>
      <c r="I440" s="21">
        <v>331994842.94999999</v>
      </c>
      <c r="J440" s="21">
        <v>150104169.09999999</v>
      </c>
      <c r="K440" s="22">
        <v>0</v>
      </c>
      <c r="L440" s="21">
        <v>185150063.25</v>
      </c>
      <c r="M440" s="21">
        <v>98998057.599999994</v>
      </c>
      <c r="N440" s="23" t="e">
        <f>INDEX(Cost!$E:$E,MATCH(Result_Risk7!$C440,Cost!$A:$A,0))</f>
        <v>#N/A</v>
      </c>
      <c r="O440" s="23" t="e">
        <f t="shared" si="24"/>
        <v>#N/A</v>
      </c>
      <c r="P440" s="24" t="str">
        <f t="shared" si="25"/>
        <v>0%</v>
      </c>
      <c r="Q440" s="23" t="e">
        <f t="shared" si="26"/>
        <v>#N/A</v>
      </c>
      <c r="R440" s="25" t="e">
        <f t="shared" si="27"/>
        <v>#N/A</v>
      </c>
      <c r="S440" s="11"/>
    </row>
    <row r="441" spans="1:19" s="4" customFormat="1" hidden="1">
      <c r="A441" s="18">
        <v>7</v>
      </c>
      <c r="B441" s="19" t="s">
        <v>916</v>
      </c>
      <c r="C441" s="19" t="s">
        <v>927</v>
      </c>
      <c r="D441" s="19" t="s">
        <v>928</v>
      </c>
      <c r="E441" s="19" t="s">
        <v>9</v>
      </c>
      <c r="F441" s="20">
        <v>2.0299999999999998</v>
      </c>
      <c r="G441" s="20">
        <v>1.93</v>
      </c>
      <c r="H441" s="20">
        <v>1.06</v>
      </c>
      <c r="I441" s="21">
        <v>40628257.759999998</v>
      </c>
      <c r="J441" s="21">
        <v>39181104.359999999</v>
      </c>
      <c r="K441" s="22">
        <v>0</v>
      </c>
      <c r="L441" s="21">
        <v>41312920.18</v>
      </c>
      <c r="M441" s="21">
        <v>2273414.41</v>
      </c>
      <c r="N441" s="23" t="e">
        <f>INDEX(Cost!$E:$E,MATCH(Result_Risk7!$C441,Cost!$A:$A,0))</f>
        <v>#N/A</v>
      </c>
      <c r="O441" s="23" t="e">
        <f t="shared" si="24"/>
        <v>#N/A</v>
      </c>
      <c r="P441" s="24" t="str">
        <f t="shared" si="25"/>
        <v>0%</v>
      </c>
      <c r="Q441" s="23" t="e">
        <f t="shared" si="26"/>
        <v>#N/A</v>
      </c>
      <c r="R441" s="25" t="e">
        <f t="shared" si="27"/>
        <v>#N/A</v>
      </c>
      <c r="S441" s="11"/>
    </row>
    <row r="442" spans="1:19" s="4" customFormat="1" hidden="1">
      <c r="A442" s="18">
        <v>7</v>
      </c>
      <c r="B442" s="19" t="s">
        <v>916</v>
      </c>
      <c r="C442" s="19" t="s">
        <v>929</v>
      </c>
      <c r="D442" s="19" t="s">
        <v>930</v>
      </c>
      <c r="E442" s="19" t="s">
        <v>9</v>
      </c>
      <c r="F442" s="20">
        <v>2.21</v>
      </c>
      <c r="G442" s="20">
        <v>2.09</v>
      </c>
      <c r="H442" s="20">
        <v>0.98</v>
      </c>
      <c r="I442" s="21">
        <v>83954154.030000001</v>
      </c>
      <c r="J442" s="21">
        <v>253723638.44999999</v>
      </c>
      <c r="K442" s="22">
        <v>0</v>
      </c>
      <c r="L442" s="21">
        <v>266843160.40000001</v>
      </c>
      <c r="M442" s="21">
        <v>-1698756.72</v>
      </c>
      <c r="N442" s="23" t="e">
        <f>INDEX(Cost!$E:$E,MATCH(Result_Risk7!$C442,Cost!$A:$A,0))</f>
        <v>#N/A</v>
      </c>
      <c r="O442" s="23" t="e">
        <f t="shared" si="24"/>
        <v>#N/A</v>
      </c>
      <c r="P442" s="24" t="str">
        <f t="shared" si="25"/>
        <v>0%</v>
      </c>
      <c r="Q442" s="23" t="e">
        <f t="shared" si="26"/>
        <v>#N/A</v>
      </c>
      <c r="R442" s="25" t="e">
        <f t="shared" si="27"/>
        <v>#N/A</v>
      </c>
      <c r="S442" s="11"/>
    </row>
    <row r="443" spans="1:19" s="4" customFormat="1" hidden="1">
      <c r="A443" s="18">
        <v>7</v>
      </c>
      <c r="B443" s="19" t="s">
        <v>916</v>
      </c>
      <c r="C443" s="19" t="s">
        <v>931</v>
      </c>
      <c r="D443" s="19" t="s">
        <v>932</v>
      </c>
      <c r="E443" s="19" t="s">
        <v>9</v>
      </c>
      <c r="F443" s="20">
        <v>5.65</v>
      </c>
      <c r="G443" s="20">
        <v>5.25</v>
      </c>
      <c r="H443" s="20">
        <v>1.87</v>
      </c>
      <c r="I443" s="21">
        <v>75499725.290000007</v>
      </c>
      <c r="J443" s="21">
        <v>55216188.359999999</v>
      </c>
      <c r="K443" s="22">
        <v>0</v>
      </c>
      <c r="L443" s="21">
        <v>54022759.359999999</v>
      </c>
      <c r="M443" s="21">
        <v>14039483.41</v>
      </c>
      <c r="N443" s="23" t="e">
        <f>INDEX(Cost!$E:$E,MATCH(Result_Risk7!$C443,Cost!$A:$A,0))</f>
        <v>#N/A</v>
      </c>
      <c r="O443" s="23" t="e">
        <f t="shared" si="24"/>
        <v>#N/A</v>
      </c>
      <c r="P443" s="24" t="str">
        <f t="shared" si="25"/>
        <v>30%</v>
      </c>
      <c r="Q443" s="23" t="e">
        <f t="shared" si="26"/>
        <v>#N/A</v>
      </c>
      <c r="R443" s="25" t="e">
        <f t="shared" si="27"/>
        <v>#N/A</v>
      </c>
      <c r="S443" s="11"/>
    </row>
    <row r="444" spans="1:19" s="4" customFormat="1" hidden="1">
      <c r="A444" s="18">
        <v>7</v>
      </c>
      <c r="B444" s="19" t="s">
        <v>916</v>
      </c>
      <c r="C444" s="19" t="s">
        <v>933</v>
      </c>
      <c r="D444" s="19" t="s">
        <v>934</v>
      </c>
      <c r="E444" s="19" t="s">
        <v>9</v>
      </c>
      <c r="F444" s="20">
        <v>3.86</v>
      </c>
      <c r="G444" s="20">
        <v>3.72</v>
      </c>
      <c r="H444" s="20">
        <v>2.86</v>
      </c>
      <c r="I444" s="21">
        <v>151858418.13999999</v>
      </c>
      <c r="J444" s="21">
        <v>86551065.5</v>
      </c>
      <c r="K444" s="22">
        <v>0</v>
      </c>
      <c r="L444" s="21">
        <v>91135239.650000006</v>
      </c>
      <c r="M444" s="21">
        <v>98548932.469999999</v>
      </c>
      <c r="N444" s="23" t="e">
        <f>INDEX(Cost!$E:$E,MATCH(Result_Risk7!$C444,Cost!$A:$A,0))</f>
        <v>#N/A</v>
      </c>
      <c r="O444" s="23" t="e">
        <f t="shared" si="24"/>
        <v>#N/A</v>
      </c>
      <c r="P444" s="24" t="str">
        <f t="shared" si="25"/>
        <v>50%</v>
      </c>
      <c r="Q444" s="23" t="e">
        <f t="shared" si="26"/>
        <v>#N/A</v>
      </c>
      <c r="R444" s="25" t="e">
        <f t="shared" si="27"/>
        <v>#N/A</v>
      </c>
      <c r="S444" s="11"/>
    </row>
    <row r="445" spans="1:19" s="4" customFormat="1" hidden="1">
      <c r="A445" s="18">
        <v>7</v>
      </c>
      <c r="B445" s="19" t="s">
        <v>916</v>
      </c>
      <c r="C445" s="19" t="s">
        <v>935</v>
      </c>
      <c r="D445" s="19" t="s">
        <v>936</v>
      </c>
      <c r="E445" s="19" t="s">
        <v>9</v>
      </c>
      <c r="F445" s="20">
        <v>2.23</v>
      </c>
      <c r="G445" s="20">
        <v>1.96</v>
      </c>
      <c r="H445" s="20">
        <v>1.03</v>
      </c>
      <c r="I445" s="21">
        <v>9624144.9900000002</v>
      </c>
      <c r="J445" s="21">
        <v>-1025632.21</v>
      </c>
      <c r="K445" s="22">
        <v>1</v>
      </c>
      <c r="L445" s="21">
        <v>-140959.51999999999</v>
      </c>
      <c r="M445" s="21">
        <v>253065.09</v>
      </c>
      <c r="N445" s="23" t="e">
        <f>INDEX(Cost!$E:$E,MATCH(Result_Risk7!$C445,Cost!$A:$A,0))</f>
        <v>#N/A</v>
      </c>
      <c r="O445" s="23" t="e">
        <f t="shared" si="24"/>
        <v>#N/A</v>
      </c>
      <c r="P445" s="24" t="str">
        <f t="shared" si="25"/>
        <v>0%</v>
      </c>
      <c r="Q445" s="23" t="e">
        <f t="shared" si="26"/>
        <v>#N/A</v>
      </c>
      <c r="R445" s="25" t="e">
        <f t="shared" si="27"/>
        <v>#N/A</v>
      </c>
      <c r="S445" s="11"/>
    </row>
    <row r="446" spans="1:19" s="4" customFormat="1" hidden="1">
      <c r="A446" s="18">
        <v>7</v>
      </c>
      <c r="B446" s="19" t="s">
        <v>916</v>
      </c>
      <c r="C446" s="19" t="s">
        <v>937</v>
      </c>
      <c r="D446" s="19" t="s">
        <v>938</v>
      </c>
      <c r="E446" s="19" t="s">
        <v>9</v>
      </c>
      <c r="F446" s="20">
        <v>5.9</v>
      </c>
      <c r="G446" s="20">
        <v>5.71</v>
      </c>
      <c r="H446" s="20">
        <v>3.82</v>
      </c>
      <c r="I446" s="21">
        <v>245301867.50999999</v>
      </c>
      <c r="J446" s="21">
        <v>119658955.06999999</v>
      </c>
      <c r="K446" s="22">
        <v>0</v>
      </c>
      <c r="L446" s="21">
        <v>120055241.36</v>
      </c>
      <c r="M446" s="21">
        <v>141127061.16</v>
      </c>
      <c r="N446" s="23" t="e">
        <f>INDEX(Cost!$E:$E,MATCH(Result_Risk7!$C446,Cost!$A:$A,0))</f>
        <v>#N/A</v>
      </c>
      <c r="O446" s="23" t="e">
        <f t="shared" si="24"/>
        <v>#N/A</v>
      </c>
      <c r="P446" s="24" t="str">
        <f t="shared" si="25"/>
        <v>60%</v>
      </c>
      <c r="Q446" s="23" t="e">
        <f t="shared" si="26"/>
        <v>#N/A</v>
      </c>
      <c r="R446" s="25" t="e">
        <f t="shared" si="27"/>
        <v>#N/A</v>
      </c>
      <c r="S446" s="11"/>
    </row>
    <row r="447" spans="1:19" s="4" customFormat="1" hidden="1">
      <c r="A447" s="18">
        <v>7</v>
      </c>
      <c r="B447" s="19" t="s">
        <v>916</v>
      </c>
      <c r="C447" s="19" t="s">
        <v>939</v>
      </c>
      <c r="D447" s="19" t="s">
        <v>940</v>
      </c>
      <c r="E447" s="19" t="s">
        <v>9</v>
      </c>
      <c r="F447" s="20">
        <v>2.1800000000000002</v>
      </c>
      <c r="G447" s="20">
        <v>1.89</v>
      </c>
      <c r="H447" s="20">
        <v>1.1599999999999999</v>
      </c>
      <c r="I447" s="21">
        <v>21937034.48</v>
      </c>
      <c r="J447" s="21">
        <v>22803920.93</v>
      </c>
      <c r="K447" s="22">
        <v>0</v>
      </c>
      <c r="L447" s="21">
        <v>24711928.120000001</v>
      </c>
      <c r="M447" s="21">
        <v>2993777.54</v>
      </c>
      <c r="N447" s="23" t="e">
        <f>INDEX(Cost!$E:$E,MATCH(Result_Risk7!$C447,Cost!$A:$A,0))</f>
        <v>#N/A</v>
      </c>
      <c r="O447" s="23" t="e">
        <f t="shared" si="24"/>
        <v>#N/A</v>
      </c>
      <c r="P447" s="24" t="str">
        <f t="shared" si="25"/>
        <v>0%</v>
      </c>
      <c r="Q447" s="23" t="e">
        <f t="shared" si="26"/>
        <v>#N/A</v>
      </c>
      <c r="R447" s="25" t="e">
        <f t="shared" si="27"/>
        <v>#N/A</v>
      </c>
      <c r="S447" s="11"/>
    </row>
    <row r="448" spans="1:19" s="4" customFormat="1" hidden="1">
      <c r="A448" s="18">
        <v>7</v>
      </c>
      <c r="B448" s="19" t="s">
        <v>916</v>
      </c>
      <c r="C448" s="19" t="s">
        <v>941</v>
      </c>
      <c r="D448" s="19" t="s">
        <v>942</v>
      </c>
      <c r="E448" s="19" t="s">
        <v>9</v>
      </c>
      <c r="F448" s="20">
        <v>4.53</v>
      </c>
      <c r="G448" s="20">
        <v>4.29</v>
      </c>
      <c r="H448" s="20">
        <v>2.5099999999999998</v>
      </c>
      <c r="I448" s="21">
        <v>61153325.060000002</v>
      </c>
      <c r="J448" s="21">
        <v>45458915.789999999</v>
      </c>
      <c r="K448" s="22">
        <v>0</v>
      </c>
      <c r="L448" s="21">
        <v>48354846.310000002</v>
      </c>
      <c r="M448" s="21">
        <v>26125528.780000001</v>
      </c>
      <c r="N448" s="23" t="e">
        <f>INDEX(Cost!$E:$E,MATCH(Result_Risk7!$C448,Cost!$A:$A,0))</f>
        <v>#N/A</v>
      </c>
      <c r="O448" s="23" t="e">
        <f t="shared" si="24"/>
        <v>#N/A</v>
      </c>
      <c r="P448" s="24" t="str">
        <f t="shared" si="25"/>
        <v>50%</v>
      </c>
      <c r="Q448" s="23" t="e">
        <f t="shared" si="26"/>
        <v>#N/A</v>
      </c>
      <c r="R448" s="25" t="e">
        <f t="shared" si="27"/>
        <v>#N/A</v>
      </c>
      <c r="S448" s="11"/>
    </row>
    <row r="449" spans="1:19" s="4" customFormat="1" hidden="1">
      <c r="A449" s="18">
        <v>7</v>
      </c>
      <c r="B449" s="19" t="s">
        <v>916</v>
      </c>
      <c r="C449" s="19" t="s">
        <v>943</v>
      </c>
      <c r="D449" s="19" t="s">
        <v>944</v>
      </c>
      <c r="E449" s="19" t="s">
        <v>9</v>
      </c>
      <c r="F449" s="20">
        <v>9.11</v>
      </c>
      <c r="G449" s="20">
        <v>8.82</v>
      </c>
      <c r="H449" s="20">
        <v>5.15</v>
      </c>
      <c r="I449" s="21">
        <v>130701368.12</v>
      </c>
      <c r="J449" s="21">
        <v>69500040.159999996</v>
      </c>
      <c r="K449" s="22">
        <v>0</v>
      </c>
      <c r="L449" s="21">
        <v>78658791.780000001</v>
      </c>
      <c r="M449" s="21">
        <v>65984102.549999997</v>
      </c>
      <c r="N449" s="23" t="e">
        <f>INDEX(Cost!$E:$E,MATCH(Result_Risk7!$C449,Cost!$A:$A,0))</f>
        <v>#N/A</v>
      </c>
      <c r="O449" s="23" t="e">
        <f t="shared" si="24"/>
        <v>#N/A</v>
      </c>
      <c r="P449" s="24" t="str">
        <f t="shared" si="25"/>
        <v>60%</v>
      </c>
      <c r="Q449" s="23" t="e">
        <f t="shared" si="26"/>
        <v>#N/A</v>
      </c>
      <c r="R449" s="25" t="e">
        <f t="shared" si="27"/>
        <v>#N/A</v>
      </c>
      <c r="S449" s="11"/>
    </row>
    <row r="450" spans="1:19" s="4" customFormat="1" hidden="1">
      <c r="A450" s="18">
        <v>7</v>
      </c>
      <c r="B450" s="19" t="s">
        <v>916</v>
      </c>
      <c r="C450" s="19" t="s">
        <v>945</v>
      </c>
      <c r="D450" s="19" t="s">
        <v>946</v>
      </c>
      <c r="E450" s="19" t="s">
        <v>9</v>
      </c>
      <c r="F450" s="20">
        <v>2.1</v>
      </c>
      <c r="G450" s="20">
        <v>1.79</v>
      </c>
      <c r="H450" s="20">
        <v>0.48</v>
      </c>
      <c r="I450" s="21">
        <v>54206741.939999998</v>
      </c>
      <c r="J450" s="21">
        <v>25750051.289999999</v>
      </c>
      <c r="K450" s="22">
        <v>1</v>
      </c>
      <c r="L450" s="21">
        <v>30263629.489999998</v>
      </c>
      <c r="M450" s="21">
        <v>-25859280.18</v>
      </c>
      <c r="N450" s="23" t="e">
        <f>INDEX(Cost!$E:$E,MATCH(Result_Risk7!$C450,Cost!$A:$A,0))</f>
        <v>#N/A</v>
      </c>
      <c r="O450" s="23" t="e">
        <f t="shared" si="24"/>
        <v>#N/A</v>
      </c>
      <c r="P450" s="24" t="str">
        <f t="shared" si="25"/>
        <v>0%</v>
      </c>
      <c r="Q450" s="23" t="e">
        <f t="shared" si="26"/>
        <v>#N/A</v>
      </c>
      <c r="R450" s="25" t="e">
        <f t="shared" si="27"/>
        <v>#N/A</v>
      </c>
      <c r="S450" s="11"/>
    </row>
    <row r="451" spans="1:19" s="4" customFormat="1" hidden="1">
      <c r="A451" s="18">
        <v>7</v>
      </c>
      <c r="B451" s="19" t="s">
        <v>916</v>
      </c>
      <c r="C451" s="19" t="s">
        <v>947</v>
      </c>
      <c r="D451" s="19" t="s">
        <v>948</v>
      </c>
      <c r="E451" s="19" t="s">
        <v>9</v>
      </c>
      <c r="F451" s="20">
        <v>4.8600000000000003</v>
      </c>
      <c r="G451" s="20">
        <v>4.59</v>
      </c>
      <c r="H451" s="20">
        <v>2.96</v>
      </c>
      <c r="I451" s="21">
        <v>81195179.459999993</v>
      </c>
      <c r="J451" s="21">
        <v>21959153.870000001</v>
      </c>
      <c r="K451" s="22">
        <v>0</v>
      </c>
      <c r="L451" s="21">
        <v>25470179.82</v>
      </c>
      <c r="M451" s="21">
        <v>40652746.649999999</v>
      </c>
      <c r="N451" s="23" t="e">
        <f>INDEX(Cost!$E:$E,MATCH(Result_Risk7!$C451,Cost!$A:$A,0))</f>
        <v>#N/A</v>
      </c>
      <c r="O451" s="23" t="e">
        <f t="shared" si="24"/>
        <v>#N/A</v>
      </c>
      <c r="P451" s="24" t="str">
        <f t="shared" si="25"/>
        <v>50%</v>
      </c>
      <c r="Q451" s="23" t="e">
        <f t="shared" si="26"/>
        <v>#N/A</v>
      </c>
      <c r="R451" s="25" t="e">
        <f t="shared" si="27"/>
        <v>#N/A</v>
      </c>
      <c r="S451" s="11"/>
    </row>
    <row r="452" spans="1:19" s="4" customFormat="1" hidden="1">
      <c r="A452" s="18">
        <v>7</v>
      </c>
      <c r="B452" s="19" t="s">
        <v>916</v>
      </c>
      <c r="C452" s="19" t="s">
        <v>949</v>
      </c>
      <c r="D452" s="19" t="s">
        <v>950</v>
      </c>
      <c r="E452" s="19" t="s">
        <v>9</v>
      </c>
      <c r="F452" s="20">
        <v>1.4</v>
      </c>
      <c r="G452" s="20">
        <v>1.32</v>
      </c>
      <c r="H452" s="20">
        <v>0.84</v>
      </c>
      <c r="I452" s="21">
        <v>12013725.33</v>
      </c>
      <c r="J452" s="21">
        <v>12942254.82</v>
      </c>
      <c r="K452" s="22">
        <v>1</v>
      </c>
      <c r="L452" s="21">
        <v>13105657.109999999</v>
      </c>
      <c r="M452" s="21">
        <v>-4660327.6500000004</v>
      </c>
      <c r="N452" s="23" t="e">
        <f>INDEX(Cost!$E:$E,MATCH(Result_Risk7!$C452,Cost!$A:$A,0))</f>
        <v>#N/A</v>
      </c>
      <c r="O452" s="23" t="e">
        <f t="shared" ref="O452:O515" si="28">M452-N452</f>
        <v>#N/A</v>
      </c>
      <c r="P452" s="24" t="str">
        <f t="shared" ref="P452:P515" si="29">IF(H452&gt;3,"60%",IF(H452&gt;=2.51,"50%",IF(H452&gt;=2.01,"40%",IF(H452&gt;=1.51,"30%","0%"))))</f>
        <v>0%</v>
      </c>
      <c r="Q452" s="23" t="e">
        <f t="shared" ref="Q452:Q515" si="30">IF(O452&gt;0,O452*P452,0)</f>
        <v>#N/A</v>
      </c>
      <c r="R452" s="25" t="e">
        <f t="shared" ref="R452:R515" si="31">IF(Q452&gt;0,"ลงทุนได้","")</f>
        <v>#N/A</v>
      </c>
      <c r="S452" s="11"/>
    </row>
    <row r="453" spans="1:19" s="4" customFormat="1" hidden="1">
      <c r="A453" s="18">
        <v>7</v>
      </c>
      <c r="B453" s="19" t="s">
        <v>916</v>
      </c>
      <c r="C453" s="19" t="s">
        <v>951</v>
      </c>
      <c r="D453" s="19" t="s">
        <v>952</v>
      </c>
      <c r="E453" s="19" t="s">
        <v>9</v>
      </c>
      <c r="F453" s="20">
        <v>1.98</v>
      </c>
      <c r="G453" s="20">
        <v>1.81</v>
      </c>
      <c r="H453" s="20">
        <v>0.72</v>
      </c>
      <c r="I453" s="21">
        <v>21258735.18</v>
      </c>
      <c r="J453" s="21">
        <v>20516721.91</v>
      </c>
      <c r="K453" s="22">
        <v>1</v>
      </c>
      <c r="L453" s="21">
        <v>23255788.629999999</v>
      </c>
      <c r="M453" s="21">
        <v>-6549261.9100000001</v>
      </c>
      <c r="N453" s="23" t="e">
        <f>INDEX(Cost!$E:$E,MATCH(Result_Risk7!$C453,Cost!$A:$A,0))</f>
        <v>#N/A</v>
      </c>
      <c r="O453" s="23" t="e">
        <f t="shared" si="28"/>
        <v>#N/A</v>
      </c>
      <c r="P453" s="24" t="str">
        <f t="shared" si="29"/>
        <v>0%</v>
      </c>
      <c r="Q453" s="23" t="e">
        <f t="shared" si="30"/>
        <v>#N/A</v>
      </c>
      <c r="R453" s="25" t="e">
        <f t="shared" si="31"/>
        <v>#N/A</v>
      </c>
      <c r="S453" s="11"/>
    </row>
    <row r="454" spans="1:19" s="4" customFormat="1" hidden="1">
      <c r="A454" s="18">
        <v>7</v>
      </c>
      <c r="B454" s="19" t="s">
        <v>916</v>
      </c>
      <c r="C454" s="19" t="s">
        <v>953</v>
      </c>
      <c r="D454" s="19" t="s">
        <v>954</v>
      </c>
      <c r="E454" s="19" t="s">
        <v>9</v>
      </c>
      <c r="F454" s="20">
        <v>1.1100000000000001</v>
      </c>
      <c r="G454" s="20">
        <v>0.84</v>
      </c>
      <c r="H454" s="20">
        <v>0.38</v>
      </c>
      <c r="I454" s="21">
        <v>2085355.34</v>
      </c>
      <c r="J454" s="21">
        <v>5077465.37</v>
      </c>
      <c r="K454" s="22">
        <v>3</v>
      </c>
      <c r="L454" s="21">
        <v>7267709.25</v>
      </c>
      <c r="M454" s="21">
        <v>-12311060.949999999</v>
      </c>
      <c r="N454" s="23" t="e">
        <f>INDEX(Cost!$E:$E,MATCH(Result_Risk7!$C454,Cost!$A:$A,0))</f>
        <v>#N/A</v>
      </c>
      <c r="O454" s="23" t="e">
        <f t="shared" si="28"/>
        <v>#N/A</v>
      </c>
      <c r="P454" s="24" t="str">
        <f t="shared" si="29"/>
        <v>0%</v>
      </c>
      <c r="Q454" s="23" t="e">
        <f t="shared" si="30"/>
        <v>#N/A</v>
      </c>
      <c r="R454" s="25" t="e">
        <f t="shared" si="31"/>
        <v>#N/A</v>
      </c>
      <c r="S454" s="11"/>
    </row>
    <row r="455" spans="1:19" s="4" customFormat="1" hidden="1">
      <c r="A455" s="18">
        <v>7</v>
      </c>
      <c r="B455" s="19" t="s">
        <v>916</v>
      </c>
      <c r="C455" s="19" t="s">
        <v>955</v>
      </c>
      <c r="D455" s="19" t="s">
        <v>956</v>
      </c>
      <c r="E455" s="19" t="s">
        <v>9</v>
      </c>
      <c r="F455" s="20">
        <v>2.72</v>
      </c>
      <c r="G455" s="20">
        <v>2.56</v>
      </c>
      <c r="H455" s="20">
        <v>1.43</v>
      </c>
      <c r="I455" s="21">
        <v>90924936.370000005</v>
      </c>
      <c r="J455" s="21">
        <v>234730416.91999999</v>
      </c>
      <c r="K455" s="22">
        <v>0</v>
      </c>
      <c r="L455" s="21">
        <v>240776917.56999999</v>
      </c>
      <c r="M455" s="21">
        <v>22513411.399999999</v>
      </c>
      <c r="N455" s="23" t="e">
        <f>INDEX(Cost!$E:$E,MATCH(Result_Risk7!$C455,Cost!$A:$A,0))</f>
        <v>#N/A</v>
      </c>
      <c r="O455" s="23" t="e">
        <f t="shared" si="28"/>
        <v>#N/A</v>
      </c>
      <c r="P455" s="24" t="str">
        <f t="shared" si="29"/>
        <v>0%</v>
      </c>
      <c r="Q455" s="23" t="e">
        <f t="shared" si="30"/>
        <v>#N/A</v>
      </c>
      <c r="R455" s="25" t="e">
        <f t="shared" si="31"/>
        <v>#N/A</v>
      </c>
      <c r="S455" s="11"/>
    </row>
    <row r="456" spans="1:19" s="4" customFormat="1" hidden="1">
      <c r="A456" s="18">
        <v>7</v>
      </c>
      <c r="B456" s="19" t="s">
        <v>916</v>
      </c>
      <c r="C456" s="19" t="s">
        <v>957</v>
      </c>
      <c r="D456" s="19" t="s">
        <v>958</v>
      </c>
      <c r="E456" s="19" t="s">
        <v>47</v>
      </c>
      <c r="F456" s="20">
        <v>3.61</v>
      </c>
      <c r="G456" s="20">
        <v>3.3</v>
      </c>
      <c r="H456" s="20">
        <v>2.27</v>
      </c>
      <c r="I456" s="21">
        <v>159681261.69999999</v>
      </c>
      <c r="J456" s="21">
        <v>124223037.81999999</v>
      </c>
      <c r="K456" s="22">
        <v>0</v>
      </c>
      <c r="L456" s="21">
        <v>123709495.27</v>
      </c>
      <c r="M456" s="21">
        <v>77545332.849999994</v>
      </c>
      <c r="N456" s="23" t="e">
        <f>INDEX(Cost!$E:$E,MATCH(Result_Risk7!$C456,Cost!$A:$A,0))</f>
        <v>#N/A</v>
      </c>
      <c r="O456" s="23" t="e">
        <f t="shared" si="28"/>
        <v>#N/A</v>
      </c>
      <c r="P456" s="24" t="str">
        <f t="shared" si="29"/>
        <v>40%</v>
      </c>
      <c r="Q456" s="23" t="e">
        <f t="shared" si="30"/>
        <v>#N/A</v>
      </c>
      <c r="R456" s="25" t="e">
        <f t="shared" si="31"/>
        <v>#N/A</v>
      </c>
      <c r="S456" s="11"/>
    </row>
    <row r="457" spans="1:19" s="4" customFormat="1" hidden="1">
      <c r="A457" s="18">
        <v>7</v>
      </c>
      <c r="B457" s="19" t="s">
        <v>916</v>
      </c>
      <c r="C457" s="19" t="s">
        <v>959</v>
      </c>
      <c r="D457" s="19" t="s">
        <v>960</v>
      </c>
      <c r="E457" s="19" t="s">
        <v>9</v>
      </c>
      <c r="F457" s="20">
        <v>2.14</v>
      </c>
      <c r="G457" s="20">
        <v>1.9</v>
      </c>
      <c r="H457" s="20">
        <v>0.89</v>
      </c>
      <c r="I457" s="21">
        <v>15985852.789999999</v>
      </c>
      <c r="J457" s="21">
        <v>16594292.35</v>
      </c>
      <c r="K457" s="22">
        <v>0</v>
      </c>
      <c r="L457" s="21">
        <v>16004021.390000001</v>
      </c>
      <c r="M457" s="21">
        <v>-1537185.51</v>
      </c>
      <c r="N457" s="23" t="e">
        <f>INDEX(Cost!$E:$E,MATCH(Result_Risk7!$C457,Cost!$A:$A,0))</f>
        <v>#N/A</v>
      </c>
      <c r="O457" s="23" t="e">
        <f t="shared" si="28"/>
        <v>#N/A</v>
      </c>
      <c r="P457" s="24" t="str">
        <f t="shared" si="29"/>
        <v>0%</v>
      </c>
      <c r="Q457" s="23" t="e">
        <f t="shared" si="30"/>
        <v>#N/A</v>
      </c>
      <c r="R457" s="25" t="e">
        <f t="shared" si="31"/>
        <v>#N/A</v>
      </c>
      <c r="S457" s="11"/>
    </row>
    <row r="458" spans="1:19" s="4" customFormat="1" hidden="1">
      <c r="A458" s="18">
        <v>7</v>
      </c>
      <c r="B458" s="19" t="s">
        <v>916</v>
      </c>
      <c r="C458" s="19" t="s">
        <v>961</v>
      </c>
      <c r="D458" s="19" t="s">
        <v>962</v>
      </c>
      <c r="E458" s="19" t="s">
        <v>9</v>
      </c>
      <c r="F458" s="20">
        <v>4.21</v>
      </c>
      <c r="G458" s="20">
        <v>3.92</v>
      </c>
      <c r="H458" s="20">
        <v>2.17</v>
      </c>
      <c r="I458" s="21">
        <v>17028763.629999999</v>
      </c>
      <c r="J458" s="21">
        <v>14204710.119999999</v>
      </c>
      <c r="K458" s="22">
        <v>0</v>
      </c>
      <c r="L458" s="21">
        <v>16700918.529999999</v>
      </c>
      <c r="M458" s="21">
        <v>6208730.1399999997</v>
      </c>
      <c r="N458" s="23" t="e">
        <f>INDEX(Cost!$E:$E,MATCH(Result_Risk7!$C458,Cost!$A:$A,0))</f>
        <v>#N/A</v>
      </c>
      <c r="O458" s="23" t="e">
        <f t="shared" si="28"/>
        <v>#N/A</v>
      </c>
      <c r="P458" s="24" t="str">
        <f t="shared" si="29"/>
        <v>40%</v>
      </c>
      <c r="Q458" s="23" t="e">
        <f t="shared" si="30"/>
        <v>#N/A</v>
      </c>
      <c r="R458" s="25" t="e">
        <f t="shared" si="31"/>
        <v>#N/A</v>
      </c>
      <c r="S458" s="11"/>
    </row>
    <row r="459" spans="1:19" s="4" customFormat="1" hidden="1">
      <c r="A459" s="18">
        <v>7</v>
      </c>
      <c r="B459" s="19" t="s">
        <v>916</v>
      </c>
      <c r="C459" s="19" t="s">
        <v>963</v>
      </c>
      <c r="D459" s="19" t="s">
        <v>964</v>
      </c>
      <c r="E459" s="19" t="s">
        <v>9</v>
      </c>
      <c r="F459" s="20">
        <v>1.19</v>
      </c>
      <c r="G459" s="20">
        <v>0.99</v>
      </c>
      <c r="H459" s="20">
        <v>0.65</v>
      </c>
      <c r="I459" s="21">
        <v>2297381.4500000002</v>
      </c>
      <c r="J459" s="21">
        <v>5022407.66</v>
      </c>
      <c r="K459" s="22">
        <v>3</v>
      </c>
      <c r="L459" s="21">
        <v>7809386.9800000004</v>
      </c>
      <c r="M459" s="21">
        <v>-4293403.47</v>
      </c>
      <c r="N459" s="23" t="e">
        <f>INDEX(Cost!$E:$E,MATCH(Result_Risk7!$C459,Cost!$A:$A,0))</f>
        <v>#N/A</v>
      </c>
      <c r="O459" s="23" t="e">
        <f t="shared" si="28"/>
        <v>#N/A</v>
      </c>
      <c r="P459" s="24" t="str">
        <f t="shared" si="29"/>
        <v>0%</v>
      </c>
      <c r="Q459" s="23" t="e">
        <f t="shared" si="30"/>
        <v>#N/A</v>
      </c>
      <c r="R459" s="25" t="e">
        <f t="shared" si="31"/>
        <v>#N/A</v>
      </c>
      <c r="S459" s="11"/>
    </row>
    <row r="460" spans="1:19" s="4" customFormat="1" hidden="1">
      <c r="A460" s="18">
        <v>7</v>
      </c>
      <c r="B460" s="19" t="s">
        <v>916</v>
      </c>
      <c r="C460" s="19" t="s">
        <v>965</v>
      </c>
      <c r="D460" s="19" t="s">
        <v>966</v>
      </c>
      <c r="E460" s="19" t="s">
        <v>9</v>
      </c>
      <c r="F460" s="20">
        <v>8.43</v>
      </c>
      <c r="G460" s="20">
        <v>7.98</v>
      </c>
      <c r="H460" s="20">
        <v>5.05</v>
      </c>
      <c r="I460" s="21">
        <v>25829038.809999999</v>
      </c>
      <c r="J460" s="21">
        <v>28732096.510000002</v>
      </c>
      <c r="K460" s="22">
        <v>0</v>
      </c>
      <c r="L460" s="21">
        <v>32399536.440000001</v>
      </c>
      <c r="M460" s="21">
        <v>14046085</v>
      </c>
      <c r="N460" s="23" t="e">
        <f>INDEX(Cost!$E:$E,MATCH(Result_Risk7!$C460,Cost!$A:$A,0))</f>
        <v>#N/A</v>
      </c>
      <c r="O460" s="23" t="e">
        <f t="shared" si="28"/>
        <v>#N/A</v>
      </c>
      <c r="P460" s="24" t="str">
        <f t="shared" si="29"/>
        <v>60%</v>
      </c>
      <c r="Q460" s="23" t="e">
        <f t="shared" si="30"/>
        <v>#N/A</v>
      </c>
      <c r="R460" s="25" t="e">
        <f t="shared" si="31"/>
        <v>#N/A</v>
      </c>
      <c r="S460" s="11"/>
    </row>
    <row r="461" spans="1:19" s="4" customFormat="1" hidden="1">
      <c r="A461" s="18">
        <v>7</v>
      </c>
      <c r="B461" s="19" t="s">
        <v>916</v>
      </c>
      <c r="C461" s="19" t="s">
        <v>967</v>
      </c>
      <c r="D461" s="19" t="s">
        <v>968</v>
      </c>
      <c r="E461" s="19" t="s">
        <v>9</v>
      </c>
      <c r="F461" s="20">
        <v>2.41</v>
      </c>
      <c r="G461" s="20">
        <v>2.23</v>
      </c>
      <c r="H461" s="20">
        <v>2.09</v>
      </c>
      <c r="I461" s="21">
        <v>13994577.560000001</v>
      </c>
      <c r="J461" s="21">
        <v>2965071.45</v>
      </c>
      <c r="K461" s="22">
        <v>0</v>
      </c>
      <c r="L461" s="21">
        <v>3034245.43</v>
      </c>
      <c r="M461" s="21">
        <v>10764715.550000001</v>
      </c>
      <c r="N461" s="23" t="e">
        <f>INDEX(Cost!$E:$E,MATCH(Result_Risk7!$C461,Cost!$A:$A,0))</f>
        <v>#N/A</v>
      </c>
      <c r="O461" s="23" t="e">
        <f t="shared" si="28"/>
        <v>#N/A</v>
      </c>
      <c r="P461" s="24" t="str">
        <f t="shared" si="29"/>
        <v>40%</v>
      </c>
      <c r="Q461" s="23" t="e">
        <f t="shared" si="30"/>
        <v>#N/A</v>
      </c>
      <c r="R461" s="25" t="e">
        <f t="shared" si="31"/>
        <v>#N/A</v>
      </c>
      <c r="S461" s="11"/>
    </row>
    <row r="462" spans="1:19" s="4" customFormat="1" hidden="1">
      <c r="A462" s="18">
        <v>7</v>
      </c>
      <c r="B462" s="19" t="s">
        <v>969</v>
      </c>
      <c r="C462" s="19" t="s">
        <v>970</v>
      </c>
      <c r="D462" s="19" t="s">
        <v>971</v>
      </c>
      <c r="E462" s="19" t="s">
        <v>47</v>
      </c>
      <c r="F462" s="20">
        <v>3.51</v>
      </c>
      <c r="G462" s="20">
        <v>3.17</v>
      </c>
      <c r="H462" s="20">
        <v>1.03</v>
      </c>
      <c r="I462" s="21">
        <v>876171219.21000004</v>
      </c>
      <c r="J462" s="21">
        <v>181848697.34999999</v>
      </c>
      <c r="K462" s="22">
        <v>0</v>
      </c>
      <c r="L462" s="21">
        <v>206018724.13</v>
      </c>
      <c r="M462" s="21">
        <v>10317167.970000001</v>
      </c>
      <c r="N462" s="23" t="e">
        <f>INDEX(Cost!$E:$E,MATCH(Result_Risk7!$C462,Cost!$A:$A,0))</f>
        <v>#N/A</v>
      </c>
      <c r="O462" s="23" t="e">
        <f t="shared" si="28"/>
        <v>#N/A</v>
      </c>
      <c r="P462" s="24" t="str">
        <f t="shared" si="29"/>
        <v>0%</v>
      </c>
      <c r="Q462" s="23" t="e">
        <f t="shared" si="30"/>
        <v>#N/A</v>
      </c>
      <c r="R462" s="25" t="e">
        <f t="shared" si="31"/>
        <v>#N/A</v>
      </c>
      <c r="S462" s="11"/>
    </row>
    <row r="463" spans="1:19" s="4" customFormat="1" hidden="1">
      <c r="A463" s="18">
        <v>7</v>
      </c>
      <c r="B463" s="19" t="s">
        <v>969</v>
      </c>
      <c r="C463" s="19" t="s">
        <v>972</v>
      </c>
      <c r="D463" s="19" t="s">
        <v>973</v>
      </c>
      <c r="E463" s="19" t="s">
        <v>9</v>
      </c>
      <c r="F463" s="20">
        <v>2.09</v>
      </c>
      <c r="G463" s="20">
        <v>1.9</v>
      </c>
      <c r="H463" s="20">
        <v>1.42</v>
      </c>
      <c r="I463" s="21">
        <v>15867997.07</v>
      </c>
      <c r="J463" s="21">
        <v>4262639.3099999996</v>
      </c>
      <c r="K463" s="22">
        <v>0</v>
      </c>
      <c r="L463" s="21">
        <v>7150551.4699999997</v>
      </c>
      <c r="M463" s="21">
        <v>6147571.8799999999</v>
      </c>
      <c r="N463" s="23" t="e">
        <f>INDEX(Cost!$E:$E,MATCH(Result_Risk7!$C463,Cost!$A:$A,0))</f>
        <v>#N/A</v>
      </c>
      <c r="O463" s="23" t="e">
        <f t="shared" si="28"/>
        <v>#N/A</v>
      </c>
      <c r="P463" s="24" t="str">
        <f t="shared" si="29"/>
        <v>0%</v>
      </c>
      <c r="Q463" s="23" t="e">
        <f t="shared" si="30"/>
        <v>#N/A</v>
      </c>
      <c r="R463" s="25" t="e">
        <f t="shared" si="31"/>
        <v>#N/A</v>
      </c>
      <c r="S463" s="11"/>
    </row>
    <row r="464" spans="1:19" s="4" customFormat="1" hidden="1">
      <c r="A464" s="18">
        <v>7</v>
      </c>
      <c r="B464" s="19" t="s">
        <v>969</v>
      </c>
      <c r="C464" s="19" t="s">
        <v>974</v>
      </c>
      <c r="D464" s="19" t="s">
        <v>975</v>
      </c>
      <c r="E464" s="19" t="s">
        <v>9</v>
      </c>
      <c r="F464" s="20">
        <v>6.63</v>
      </c>
      <c r="G464" s="20">
        <v>6.47</v>
      </c>
      <c r="H464" s="20">
        <v>4.28</v>
      </c>
      <c r="I464" s="21">
        <v>248860439.19</v>
      </c>
      <c r="J464" s="21">
        <v>134269587.31999999</v>
      </c>
      <c r="K464" s="22">
        <v>0</v>
      </c>
      <c r="L464" s="21">
        <v>142434190.12</v>
      </c>
      <c r="M464" s="21">
        <v>145030058.06999999</v>
      </c>
      <c r="N464" s="23" t="e">
        <f>INDEX(Cost!$E:$E,MATCH(Result_Risk7!$C464,Cost!$A:$A,0))</f>
        <v>#N/A</v>
      </c>
      <c r="O464" s="23" t="e">
        <f t="shared" si="28"/>
        <v>#N/A</v>
      </c>
      <c r="P464" s="24" t="str">
        <f t="shared" si="29"/>
        <v>60%</v>
      </c>
      <c r="Q464" s="23" t="e">
        <f t="shared" si="30"/>
        <v>#N/A</v>
      </c>
      <c r="R464" s="25" t="e">
        <f t="shared" si="31"/>
        <v>#N/A</v>
      </c>
      <c r="S464" s="11"/>
    </row>
    <row r="465" spans="1:19" s="4" customFormat="1" hidden="1">
      <c r="A465" s="18">
        <v>7</v>
      </c>
      <c r="B465" s="19" t="s">
        <v>969</v>
      </c>
      <c r="C465" s="19" t="s">
        <v>976</v>
      </c>
      <c r="D465" s="19" t="s">
        <v>977</v>
      </c>
      <c r="E465" s="19" t="s">
        <v>9</v>
      </c>
      <c r="F465" s="20">
        <v>4.26</v>
      </c>
      <c r="G465" s="20">
        <v>3.95</v>
      </c>
      <c r="H465" s="20">
        <v>3.2</v>
      </c>
      <c r="I465" s="21">
        <v>50632810.890000001</v>
      </c>
      <c r="J465" s="21">
        <v>11821170.720000001</v>
      </c>
      <c r="K465" s="22">
        <v>0</v>
      </c>
      <c r="L465" s="21">
        <v>14564006.140000001</v>
      </c>
      <c r="M465" s="21">
        <v>34211488.130000003</v>
      </c>
      <c r="N465" s="23" t="e">
        <f>INDEX(Cost!$E:$E,MATCH(Result_Risk7!$C465,Cost!$A:$A,0))</f>
        <v>#N/A</v>
      </c>
      <c r="O465" s="23" t="e">
        <f t="shared" si="28"/>
        <v>#N/A</v>
      </c>
      <c r="P465" s="24" t="str">
        <f t="shared" si="29"/>
        <v>60%</v>
      </c>
      <c r="Q465" s="23" t="e">
        <f t="shared" si="30"/>
        <v>#N/A</v>
      </c>
      <c r="R465" s="25" t="e">
        <f t="shared" si="31"/>
        <v>#N/A</v>
      </c>
      <c r="S465" s="11"/>
    </row>
    <row r="466" spans="1:19" s="4" customFormat="1" hidden="1">
      <c r="A466" s="18">
        <v>7</v>
      </c>
      <c r="B466" s="19" t="s">
        <v>969</v>
      </c>
      <c r="C466" s="19" t="s">
        <v>978</v>
      </c>
      <c r="D466" s="19" t="s">
        <v>979</v>
      </c>
      <c r="E466" s="19" t="s">
        <v>9</v>
      </c>
      <c r="F466" s="20">
        <v>4.37</v>
      </c>
      <c r="G466" s="20">
        <v>4.1500000000000004</v>
      </c>
      <c r="H466" s="20">
        <v>2.16</v>
      </c>
      <c r="I466" s="21">
        <v>65755435.469999999</v>
      </c>
      <c r="J466" s="21">
        <v>39630731.140000001</v>
      </c>
      <c r="K466" s="22">
        <v>0</v>
      </c>
      <c r="L466" s="21">
        <v>45996783.649999999</v>
      </c>
      <c r="M466" s="21">
        <v>22660466.739999998</v>
      </c>
      <c r="N466" s="23" t="e">
        <f>INDEX(Cost!$E:$E,MATCH(Result_Risk7!$C466,Cost!$A:$A,0))</f>
        <v>#N/A</v>
      </c>
      <c r="O466" s="23" t="e">
        <f t="shared" si="28"/>
        <v>#N/A</v>
      </c>
      <c r="P466" s="24" t="str">
        <f t="shared" si="29"/>
        <v>40%</v>
      </c>
      <c r="Q466" s="23" t="e">
        <f t="shared" si="30"/>
        <v>#N/A</v>
      </c>
      <c r="R466" s="25" t="e">
        <f t="shared" si="31"/>
        <v>#N/A</v>
      </c>
      <c r="S466" s="11"/>
    </row>
    <row r="467" spans="1:19" s="4" customFormat="1" hidden="1">
      <c r="A467" s="18">
        <v>7</v>
      </c>
      <c r="B467" s="19" t="s">
        <v>969</v>
      </c>
      <c r="C467" s="19" t="s">
        <v>980</v>
      </c>
      <c r="D467" s="19" t="s">
        <v>981</v>
      </c>
      <c r="E467" s="19" t="s">
        <v>9</v>
      </c>
      <c r="F467" s="20">
        <v>5.14</v>
      </c>
      <c r="G467" s="20">
        <v>4.87</v>
      </c>
      <c r="H467" s="20">
        <v>3.95</v>
      </c>
      <c r="I467" s="21">
        <v>218802754.34999999</v>
      </c>
      <c r="J467" s="21">
        <v>67535296.739999995</v>
      </c>
      <c r="K467" s="22">
        <v>0</v>
      </c>
      <c r="L467" s="21">
        <v>76051228.909999996</v>
      </c>
      <c r="M467" s="21">
        <v>154232585.97999999</v>
      </c>
      <c r="N467" s="23" t="e">
        <f>INDEX(Cost!$E:$E,MATCH(Result_Risk7!$C467,Cost!$A:$A,0))</f>
        <v>#N/A</v>
      </c>
      <c r="O467" s="23" t="e">
        <f t="shared" si="28"/>
        <v>#N/A</v>
      </c>
      <c r="P467" s="24" t="str">
        <f t="shared" si="29"/>
        <v>60%</v>
      </c>
      <c r="Q467" s="23" t="e">
        <f t="shared" si="30"/>
        <v>#N/A</v>
      </c>
      <c r="R467" s="25" t="e">
        <f t="shared" si="31"/>
        <v>#N/A</v>
      </c>
      <c r="S467" s="11"/>
    </row>
    <row r="468" spans="1:19" s="4" customFormat="1" hidden="1">
      <c r="A468" s="18">
        <v>7</v>
      </c>
      <c r="B468" s="19" t="s">
        <v>969</v>
      </c>
      <c r="C468" s="19" t="s">
        <v>982</v>
      </c>
      <c r="D468" s="19" t="s">
        <v>983</v>
      </c>
      <c r="E468" s="19" t="s">
        <v>9</v>
      </c>
      <c r="F468" s="20">
        <v>2.46</v>
      </c>
      <c r="G468" s="20">
        <v>2.29</v>
      </c>
      <c r="H468" s="20">
        <v>1.31</v>
      </c>
      <c r="I468" s="21">
        <v>38604973.770000003</v>
      </c>
      <c r="J468" s="21">
        <v>23735607.59</v>
      </c>
      <c r="K468" s="22">
        <v>0</v>
      </c>
      <c r="L468" s="21">
        <v>23588713.870000001</v>
      </c>
      <c r="M468" s="21">
        <v>8224465.2199999997</v>
      </c>
      <c r="N468" s="23" t="e">
        <f>INDEX(Cost!$E:$E,MATCH(Result_Risk7!$C468,Cost!$A:$A,0))</f>
        <v>#N/A</v>
      </c>
      <c r="O468" s="23" t="e">
        <f t="shared" si="28"/>
        <v>#N/A</v>
      </c>
      <c r="P468" s="24" t="str">
        <f t="shared" si="29"/>
        <v>0%</v>
      </c>
      <c r="Q468" s="23" t="e">
        <f t="shared" si="30"/>
        <v>#N/A</v>
      </c>
      <c r="R468" s="25" t="e">
        <f t="shared" si="31"/>
        <v>#N/A</v>
      </c>
      <c r="S468" s="11"/>
    </row>
    <row r="469" spans="1:19" s="4" customFormat="1" hidden="1">
      <c r="A469" s="18">
        <v>7</v>
      </c>
      <c r="B469" s="19" t="s">
        <v>969</v>
      </c>
      <c r="C469" s="19" t="s">
        <v>984</v>
      </c>
      <c r="D469" s="19" t="s">
        <v>985</v>
      </c>
      <c r="E469" s="19" t="s">
        <v>9</v>
      </c>
      <c r="F469" s="20">
        <v>4.32</v>
      </c>
      <c r="G469" s="20">
        <v>4.1100000000000003</v>
      </c>
      <c r="H469" s="20">
        <v>2.57</v>
      </c>
      <c r="I469" s="21">
        <v>134968531.74000001</v>
      </c>
      <c r="J469" s="21">
        <v>40576164.520000003</v>
      </c>
      <c r="K469" s="22">
        <v>0</v>
      </c>
      <c r="L469" s="21">
        <v>52054994.75</v>
      </c>
      <c r="M469" s="21">
        <v>63697019.859999999</v>
      </c>
      <c r="N469" s="23" t="e">
        <f>INDEX(Cost!$E:$E,MATCH(Result_Risk7!$C469,Cost!$A:$A,0))</f>
        <v>#N/A</v>
      </c>
      <c r="O469" s="23" t="e">
        <f t="shared" si="28"/>
        <v>#N/A</v>
      </c>
      <c r="P469" s="24" t="str">
        <f t="shared" si="29"/>
        <v>50%</v>
      </c>
      <c r="Q469" s="23" t="e">
        <f t="shared" si="30"/>
        <v>#N/A</v>
      </c>
      <c r="R469" s="25" t="e">
        <f t="shared" si="31"/>
        <v>#N/A</v>
      </c>
      <c r="S469" s="11"/>
    </row>
    <row r="470" spans="1:19" s="4" customFormat="1" hidden="1">
      <c r="A470" s="18">
        <v>7</v>
      </c>
      <c r="B470" s="19" t="s">
        <v>969</v>
      </c>
      <c r="C470" s="19" t="s">
        <v>986</v>
      </c>
      <c r="D470" s="19" t="s">
        <v>987</v>
      </c>
      <c r="E470" s="19" t="s">
        <v>9</v>
      </c>
      <c r="F470" s="20">
        <v>8.7200000000000006</v>
      </c>
      <c r="G470" s="20">
        <v>8.41</v>
      </c>
      <c r="H470" s="20">
        <v>7.39</v>
      </c>
      <c r="I470" s="21">
        <v>152531749.22999999</v>
      </c>
      <c r="J470" s="21">
        <v>34948174.780000001</v>
      </c>
      <c r="K470" s="22">
        <v>0</v>
      </c>
      <c r="L470" s="21">
        <v>38297150.950000003</v>
      </c>
      <c r="M470" s="21">
        <v>126217988.36</v>
      </c>
      <c r="N470" s="23" t="e">
        <f>INDEX(Cost!$E:$E,MATCH(Result_Risk7!$C470,Cost!$A:$A,0))</f>
        <v>#N/A</v>
      </c>
      <c r="O470" s="23" t="e">
        <f t="shared" si="28"/>
        <v>#N/A</v>
      </c>
      <c r="P470" s="24" t="str">
        <f t="shared" si="29"/>
        <v>60%</v>
      </c>
      <c r="Q470" s="23" t="e">
        <f t="shared" si="30"/>
        <v>#N/A</v>
      </c>
      <c r="R470" s="25" t="e">
        <f t="shared" si="31"/>
        <v>#N/A</v>
      </c>
      <c r="S470" s="11"/>
    </row>
    <row r="471" spans="1:19" s="4" customFormat="1" hidden="1">
      <c r="A471" s="18">
        <v>7</v>
      </c>
      <c r="B471" s="19" t="s">
        <v>969</v>
      </c>
      <c r="C471" s="19" t="s">
        <v>988</v>
      </c>
      <c r="D471" s="19" t="s">
        <v>989</v>
      </c>
      <c r="E471" s="19" t="s">
        <v>9</v>
      </c>
      <c r="F471" s="20">
        <v>2.5299999999999998</v>
      </c>
      <c r="G471" s="20">
        <v>2.31</v>
      </c>
      <c r="H471" s="20">
        <v>1.06</v>
      </c>
      <c r="I471" s="21">
        <v>46585604.020000003</v>
      </c>
      <c r="J471" s="21">
        <v>36639488.259999998</v>
      </c>
      <c r="K471" s="22">
        <v>0</v>
      </c>
      <c r="L471" s="21">
        <v>29715465.460000001</v>
      </c>
      <c r="M471" s="21">
        <v>1746892.22</v>
      </c>
      <c r="N471" s="23" t="e">
        <f>INDEX(Cost!$E:$E,MATCH(Result_Risk7!$C471,Cost!$A:$A,0))</f>
        <v>#N/A</v>
      </c>
      <c r="O471" s="23" t="e">
        <f t="shared" si="28"/>
        <v>#N/A</v>
      </c>
      <c r="P471" s="24" t="str">
        <f t="shared" si="29"/>
        <v>0%</v>
      </c>
      <c r="Q471" s="23" t="e">
        <f t="shared" si="30"/>
        <v>#N/A</v>
      </c>
      <c r="R471" s="25" t="e">
        <f t="shared" si="31"/>
        <v>#N/A</v>
      </c>
      <c r="S471" s="11"/>
    </row>
    <row r="472" spans="1:19" s="4" customFormat="1" hidden="1">
      <c r="A472" s="18">
        <v>7</v>
      </c>
      <c r="B472" s="19" t="s">
        <v>969</v>
      </c>
      <c r="C472" s="19" t="s">
        <v>990</v>
      </c>
      <c r="D472" s="19" t="s">
        <v>991</v>
      </c>
      <c r="E472" s="19" t="s">
        <v>9</v>
      </c>
      <c r="F472" s="20">
        <v>3.84</v>
      </c>
      <c r="G472" s="20">
        <v>3.46</v>
      </c>
      <c r="H472" s="20">
        <v>1.28</v>
      </c>
      <c r="I472" s="21">
        <v>38992340.109999999</v>
      </c>
      <c r="J472" s="21">
        <v>17341462.09</v>
      </c>
      <c r="K472" s="22">
        <v>0</v>
      </c>
      <c r="L472" s="21">
        <v>24770525.809999999</v>
      </c>
      <c r="M472" s="21">
        <v>3906633.78</v>
      </c>
      <c r="N472" s="23" t="e">
        <f>INDEX(Cost!$E:$E,MATCH(Result_Risk7!$C472,Cost!$A:$A,0))</f>
        <v>#N/A</v>
      </c>
      <c r="O472" s="23" t="e">
        <f t="shared" si="28"/>
        <v>#N/A</v>
      </c>
      <c r="P472" s="24" t="str">
        <f t="shared" si="29"/>
        <v>0%</v>
      </c>
      <c r="Q472" s="23" t="e">
        <f t="shared" si="30"/>
        <v>#N/A</v>
      </c>
      <c r="R472" s="25" t="e">
        <f t="shared" si="31"/>
        <v>#N/A</v>
      </c>
      <c r="S472" s="11"/>
    </row>
    <row r="473" spans="1:19" s="4" customFormat="1" hidden="1">
      <c r="A473" s="18">
        <v>7</v>
      </c>
      <c r="B473" s="19" t="s">
        <v>969</v>
      </c>
      <c r="C473" s="19" t="s">
        <v>992</v>
      </c>
      <c r="D473" s="19" t="s">
        <v>993</v>
      </c>
      <c r="E473" s="19" t="s">
        <v>9</v>
      </c>
      <c r="F473" s="20">
        <v>13.28</v>
      </c>
      <c r="G473" s="20">
        <v>12.66</v>
      </c>
      <c r="H473" s="20">
        <v>8.31</v>
      </c>
      <c r="I473" s="21">
        <v>96908664.890000001</v>
      </c>
      <c r="J473" s="21">
        <v>26672282.379999999</v>
      </c>
      <c r="K473" s="22">
        <v>0</v>
      </c>
      <c r="L473" s="21">
        <v>30081593.82</v>
      </c>
      <c r="M473" s="21">
        <v>57726005.689999998</v>
      </c>
      <c r="N473" s="23" t="e">
        <f>INDEX(Cost!$E:$E,MATCH(Result_Risk7!$C473,Cost!$A:$A,0))</f>
        <v>#N/A</v>
      </c>
      <c r="O473" s="23" t="e">
        <f t="shared" si="28"/>
        <v>#N/A</v>
      </c>
      <c r="P473" s="24" t="str">
        <f t="shared" si="29"/>
        <v>60%</v>
      </c>
      <c r="Q473" s="23" t="e">
        <f t="shared" si="30"/>
        <v>#N/A</v>
      </c>
      <c r="R473" s="25" t="e">
        <f t="shared" si="31"/>
        <v>#N/A</v>
      </c>
      <c r="S473" s="11"/>
    </row>
    <row r="474" spans="1:19" s="4" customFormat="1" hidden="1">
      <c r="A474" s="18">
        <v>7</v>
      </c>
      <c r="B474" s="19" t="s">
        <v>969</v>
      </c>
      <c r="C474" s="19" t="s">
        <v>994</v>
      </c>
      <c r="D474" s="19" t="s">
        <v>995</v>
      </c>
      <c r="E474" s="19" t="s">
        <v>9</v>
      </c>
      <c r="F474" s="20">
        <v>3</v>
      </c>
      <c r="G474" s="20">
        <v>2.7</v>
      </c>
      <c r="H474" s="20">
        <v>1.85</v>
      </c>
      <c r="I474" s="21">
        <v>23397375.34</v>
      </c>
      <c r="J474" s="21">
        <v>9325814.9399999995</v>
      </c>
      <c r="K474" s="22">
        <v>0</v>
      </c>
      <c r="L474" s="21">
        <v>13854637.75</v>
      </c>
      <c r="M474" s="21">
        <v>9458003.5199999996</v>
      </c>
      <c r="N474" s="23" t="e">
        <f>INDEX(Cost!$E:$E,MATCH(Result_Risk7!$C474,Cost!$A:$A,0))</f>
        <v>#N/A</v>
      </c>
      <c r="O474" s="23" t="e">
        <f t="shared" si="28"/>
        <v>#N/A</v>
      </c>
      <c r="P474" s="24" t="str">
        <f t="shared" si="29"/>
        <v>30%</v>
      </c>
      <c r="Q474" s="23" t="e">
        <f t="shared" si="30"/>
        <v>#N/A</v>
      </c>
      <c r="R474" s="25" t="e">
        <f t="shared" si="31"/>
        <v>#N/A</v>
      </c>
      <c r="S474" s="11"/>
    </row>
    <row r="475" spans="1:19" s="4" customFormat="1" hidden="1">
      <c r="A475" s="18">
        <v>7</v>
      </c>
      <c r="B475" s="19" t="s">
        <v>996</v>
      </c>
      <c r="C475" s="19" t="s">
        <v>997</v>
      </c>
      <c r="D475" s="19" t="s">
        <v>998</v>
      </c>
      <c r="E475" s="19" t="s">
        <v>6</v>
      </c>
      <c r="F475" s="20">
        <v>5.27</v>
      </c>
      <c r="G475" s="20">
        <v>4.88</v>
      </c>
      <c r="H475" s="20">
        <v>3.77</v>
      </c>
      <c r="I475" s="21">
        <v>1443999980.9100001</v>
      </c>
      <c r="J475" s="21">
        <v>354955710.75999999</v>
      </c>
      <c r="K475" s="22">
        <v>0</v>
      </c>
      <c r="L475" s="21">
        <v>512581370.94</v>
      </c>
      <c r="M475" s="21">
        <v>934964907.98000002</v>
      </c>
      <c r="N475" s="23" t="e">
        <f>INDEX(Cost!$E:$E,MATCH(Result_Risk7!$C475,Cost!$A:$A,0))</f>
        <v>#N/A</v>
      </c>
      <c r="O475" s="23" t="e">
        <f t="shared" si="28"/>
        <v>#N/A</v>
      </c>
      <c r="P475" s="24" t="str">
        <f t="shared" si="29"/>
        <v>60%</v>
      </c>
      <c r="Q475" s="23" t="e">
        <f t="shared" si="30"/>
        <v>#N/A</v>
      </c>
      <c r="R475" s="25" t="e">
        <f t="shared" si="31"/>
        <v>#N/A</v>
      </c>
      <c r="S475" s="11"/>
    </row>
    <row r="476" spans="1:19" s="4" customFormat="1" hidden="1">
      <c r="A476" s="18">
        <v>7</v>
      </c>
      <c r="B476" s="19" t="s">
        <v>996</v>
      </c>
      <c r="C476" s="19" t="s">
        <v>999</v>
      </c>
      <c r="D476" s="19" t="s">
        <v>1000</v>
      </c>
      <c r="E476" s="19" t="s">
        <v>9</v>
      </c>
      <c r="F476" s="20">
        <v>2.86</v>
      </c>
      <c r="G476" s="20">
        <v>2.68</v>
      </c>
      <c r="H476" s="20">
        <v>1.33</v>
      </c>
      <c r="I476" s="21">
        <v>139942386.59999999</v>
      </c>
      <c r="J476" s="21">
        <v>71354919.290000007</v>
      </c>
      <c r="K476" s="22">
        <v>0</v>
      </c>
      <c r="L476" s="21">
        <v>83965897.379999995</v>
      </c>
      <c r="M476" s="21">
        <v>31943017.140000001</v>
      </c>
      <c r="N476" s="23" t="e">
        <f>INDEX(Cost!$E:$E,MATCH(Result_Risk7!$C476,Cost!$A:$A,0))</f>
        <v>#N/A</v>
      </c>
      <c r="O476" s="23" t="e">
        <f t="shared" si="28"/>
        <v>#N/A</v>
      </c>
      <c r="P476" s="24" t="str">
        <f t="shared" si="29"/>
        <v>0%</v>
      </c>
      <c r="Q476" s="23" t="e">
        <f t="shared" si="30"/>
        <v>#N/A</v>
      </c>
      <c r="R476" s="25" t="e">
        <f t="shared" si="31"/>
        <v>#N/A</v>
      </c>
      <c r="S476" s="11"/>
    </row>
    <row r="477" spans="1:19" s="4" customFormat="1" hidden="1">
      <c r="A477" s="18">
        <v>7</v>
      </c>
      <c r="B477" s="19" t="s">
        <v>996</v>
      </c>
      <c r="C477" s="19" t="s">
        <v>1001</v>
      </c>
      <c r="D477" s="19" t="s">
        <v>1002</v>
      </c>
      <c r="E477" s="19" t="s">
        <v>9</v>
      </c>
      <c r="F477" s="20">
        <v>3.34</v>
      </c>
      <c r="G477" s="20">
        <v>3.11</v>
      </c>
      <c r="H477" s="20">
        <v>1.0900000000000001</v>
      </c>
      <c r="I477" s="21">
        <v>66173905.369999997</v>
      </c>
      <c r="J477" s="21">
        <v>32920509.350000001</v>
      </c>
      <c r="K477" s="22">
        <v>0</v>
      </c>
      <c r="L477" s="21">
        <v>35650960.939999998</v>
      </c>
      <c r="M477" s="21">
        <v>1578430.51</v>
      </c>
      <c r="N477" s="23" t="e">
        <f>INDEX(Cost!$E:$E,MATCH(Result_Risk7!$C477,Cost!$A:$A,0))</f>
        <v>#N/A</v>
      </c>
      <c r="O477" s="23" t="e">
        <f t="shared" si="28"/>
        <v>#N/A</v>
      </c>
      <c r="P477" s="24" t="str">
        <f t="shared" si="29"/>
        <v>0%</v>
      </c>
      <c r="Q477" s="23" t="e">
        <f t="shared" si="30"/>
        <v>#N/A</v>
      </c>
      <c r="R477" s="25" t="e">
        <f t="shared" si="31"/>
        <v>#N/A</v>
      </c>
      <c r="S477" s="11"/>
    </row>
    <row r="478" spans="1:19" s="4" customFormat="1" hidden="1">
      <c r="A478" s="18">
        <v>7</v>
      </c>
      <c r="B478" s="19" t="s">
        <v>996</v>
      </c>
      <c r="C478" s="19" t="s">
        <v>1003</v>
      </c>
      <c r="D478" s="19" t="s">
        <v>1004</v>
      </c>
      <c r="E478" s="19" t="s">
        <v>9</v>
      </c>
      <c r="F478" s="20">
        <v>5.23</v>
      </c>
      <c r="G478" s="20">
        <v>4.99</v>
      </c>
      <c r="H478" s="20">
        <v>3.5</v>
      </c>
      <c r="I478" s="21">
        <v>108816632.27</v>
      </c>
      <c r="J478" s="21">
        <v>32080543.550000001</v>
      </c>
      <c r="K478" s="22">
        <v>0</v>
      </c>
      <c r="L478" s="21">
        <v>38783305.119999997</v>
      </c>
      <c r="M478" s="21">
        <v>64173663.530000001</v>
      </c>
      <c r="N478" s="23" t="e">
        <f>INDEX(Cost!$E:$E,MATCH(Result_Risk7!$C478,Cost!$A:$A,0))</f>
        <v>#N/A</v>
      </c>
      <c r="O478" s="23" t="e">
        <f t="shared" si="28"/>
        <v>#N/A</v>
      </c>
      <c r="P478" s="24" t="str">
        <f t="shared" si="29"/>
        <v>60%</v>
      </c>
      <c r="Q478" s="23" t="e">
        <f t="shared" si="30"/>
        <v>#N/A</v>
      </c>
      <c r="R478" s="25" t="e">
        <f t="shared" si="31"/>
        <v>#N/A</v>
      </c>
      <c r="S478" s="11"/>
    </row>
    <row r="479" spans="1:19" s="4" customFormat="1" hidden="1">
      <c r="A479" s="18">
        <v>7</v>
      </c>
      <c r="B479" s="19" t="s">
        <v>996</v>
      </c>
      <c r="C479" s="19" t="s">
        <v>1005</v>
      </c>
      <c r="D479" s="19" t="s">
        <v>1006</v>
      </c>
      <c r="E479" s="19" t="s">
        <v>9</v>
      </c>
      <c r="F479" s="20">
        <v>3.13</v>
      </c>
      <c r="G479" s="20">
        <v>2.99</v>
      </c>
      <c r="H479" s="20">
        <v>1.2</v>
      </c>
      <c r="I479" s="21">
        <v>81218679.519999996</v>
      </c>
      <c r="J479" s="21">
        <v>37827802.670000002</v>
      </c>
      <c r="K479" s="22">
        <v>0</v>
      </c>
      <c r="L479" s="21">
        <v>40771438.189999998</v>
      </c>
      <c r="M479" s="21">
        <v>8889842.4299999997</v>
      </c>
      <c r="N479" s="23" t="e">
        <f>INDEX(Cost!$E:$E,MATCH(Result_Risk7!$C479,Cost!$A:$A,0))</f>
        <v>#N/A</v>
      </c>
      <c r="O479" s="23" t="e">
        <f t="shared" si="28"/>
        <v>#N/A</v>
      </c>
      <c r="P479" s="24" t="str">
        <f t="shared" si="29"/>
        <v>0%</v>
      </c>
      <c r="Q479" s="23" t="e">
        <f t="shared" si="30"/>
        <v>#N/A</v>
      </c>
      <c r="R479" s="25" t="e">
        <f t="shared" si="31"/>
        <v>#N/A</v>
      </c>
      <c r="S479" s="11"/>
    </row>
    <row r="480" spans="1:19" s="4" customFormat="1" hidden="1">
      <c r="A480" s="18">
        <v>7</v>
      </c>
      <c r="B480" s="19" t="s">
        <v>996</v>
      </c>
      <c r="C480" s="19" t="s">
        <v>1007</v>
      </c>
      <c r="D480" s="19" t="s">
        <v>1008</v>
      </c>
      <c r="E480" s="19" t="s">
        <v>9</v>
      </c>
      <c r="F480" s="20">
        <v>3.96</v>
      </c>
      <c r="G480" s="20">
        <v>3.71</v>
      </c>
      <c r="H480" s="20">
        <v>1.39</v>
      </c>
      <c r="I480" s="21">
        <v>145860410.81999999</v>
      </c>
      <c r="J480" s="21">
        <v>104189053.77</v>
      </c>
      <c r="K480" s="22">
        <v>0</v>
      </c>
      <c r="L480" s="21">
        <v>113979150.97</v>
      </c>
      <c r="M480" s="21">
        <v>19171929.309999999</v>
      </c>
      <c r="N480" s="23" t="e">
        <f>INDEX(Cost!$E:$E,MATCH(Result_Risk7!$C480,Cost!$A:$A,0))</f>
        <v>#N/A</v>
      </c>
      <c r="O480" s="23" t="e">
        <f t="shared" si="28"/>
        <v>#N/A</v>
      </c>
      <c r="P480" s="24" t="str">
        <f t="shared" si="29"/>
        <v>0%</v>
      </c>
      <c r="Q480" s="23" t="e">
        <f t="shared" si="30"/>
        <v>#N/A</v>
      </c>
      <c r="R480" s="25" t="e">
        <f t="shared" si="31"/>
        <v>#N/A</v>
      </c>
      <c r="S480" s="11"/>
    </row>
    <row r="481" spans="1:23" hidden="1">
      <c r="A481" s="18">
        <v>7</v>
      </c>
      <c r="B481" s="19" t="s">
        <v>996</v>
      </c>
      <c r="C481" s="19" t="s">
        <v>1009</v>
      </c>
      <c r="D481" s="19" t="s">
        <v>1010</v>
      </c>
      <c r="E481" s="19" t="s">
        <v>9</v>
      </c>
      <c r="F481" s="20">
        <v>4.0599999999999996</v>
      </c>
      <c r="G481" s="20">
        <v>3.74</v>
      </c>
      <c r="H481" s="20">
        <v>0.82</v>
      </c>
      <c r="I481" s="21">
        <v>148599620.47</v>
      </c>
      <c r="J481" s="21">
        <v>103574232.89</v>
      </c>
      <c r="K481" s="22">
        <v>0</v>
      </c>
      <c r="L481" s="21">
        <v>110497424.36</v>
      </c>
      <c r="M481" s="21">
        <v>-8734760.0899999999</v>
      </c>
      <c r="N481" s="23" t="e">
        <f>INDEX(Cost!$E:$E,MATCH(Result_Risk7!$C481,Cost!$A:$A,0))</f>
        <v>#N/A</v>
      </c>
      <c r="O481" s="23" t="e">
        <f t="shared" si="28"/>
        <v>#N/A</v>
      </c>
      <c r="P481" s="24" t="str">
        <f t="shared" si="29"/>
        <v>0%</v>
      </c>
      <c r="Q481" s="23" t="e">
        <f t="shared" si="30"/>
        <v>#N/A</v>
      </c>
      <c r="R481" s="25" t="e">
        <f t="shared" si="31"/>
        <v>#N/A</v>
      </c>
      <c r="S481" s="11"/>
      <c r="U481" s="4"/>
      <c r="V481" s="4"/>
    </row>
    <row r="482" spans="1:23" hidden="1">
      <c r="A482" s="18">
        <v>7</v>
      </c>
      <c r="B482" s="19" t="s">
        <v>996</v>
      </c>
      <c r="C482" s="19" t="s">
        <v>1011</v>
      </c>
      <c r="D482" s="19" t="s">
        <v>1012</v>
      </c>
      <c r="E482" s="19" t="s">
        <v>9</v>
      </c>
      <c r="F482" s="20">
        <v>3.42</v>
      </c>
      <c r="G482" s="20">
        <v>3.22</v>
      </c>
      <c r="H482" s="20">
        <v>2.52</v>
      </c>
      <c r="I482" s="21">
        <v>70838117.359999999</v>
      </c>
      <c r="J482" s="21">
        <v>49563248.289999999</v>
      </c>
      <c r="K482" s="22">
        <v>0</v>
      </c>
      <c r="L482" s="21">
        <v>47360973.049999997</v>
      </c>
      <c r="M482" s="21">
        <v>51947808.25</v>
      </c>
      <c r="N482" s="23" t="e">
        <f>INDEX(Cost!$E:$E,MATCH(Result_Risk7!$C482,Cost!$A:$A,0))</f>
        <v>#N/A</v>
      </c>
      <c r="O482" s="23" t="e">
        <f t="shared" si="28"/>
        <v>#N/A</v>
      </c>
      <c r="P482" s="24" t="str">
        <f t="shared" si="29"/>
        <v>50%</v>
      </c>
      <c r="Q482" s="23" t="e">
        <f t="shared" si="30"/>
        <v>#N/A</v>
      </c>
      <c r="R482" s="25" t="e">
        <f t="shared" si="31"/>
        <v>#N/A</v>
      </c>
      <c r="S482" s="11"/>
      <c r="U482" s="4"/>
      <c r="V482" s="4"/>
    </row>
    <row r="483" spans="1:23" hidden="1">
      <c r="A483" s="18">
        <v>7</v>
      </c>
      <c r="B483" s="19" t="s">
        <v>996</v>
      </c>
      <c r="C483" s="19" t="s">
        <v>1013</v>
      </c>
      <c r="D483" s="19" t="s">
        <v>1014</v>
      </c>
      <c r="E483" s="19" t="s">
        <v>9</v>
      </c>
      <c r="F483" s="20">
        <v>4.74</v>
      </c>
      <c r="G483" s="20">
        <v>4.5</v>
      </c>
      <c r="H483" s="20">
        <v>3.72</v>
      </c>
      <c r="I483" s="21">
        <v>75023072.359999999</v>
      </c>
      <c r="J483" s="21">
        <v>36681984.280000001</v>
      </c>
      <c r="K483" s="22">
        <v>0</v>
      </c>
      <c r="L483" s="21">
        <v>42422576.18</v>
      </c>
      <c r="M483" s="21">
        <v>55912799.829999998</v>
      </c>
      <c r="N483" s="23" t="e">
        <f>INDEX(Cost!$E:$E,MATCH(Result_Risk7!$C483,Cost!$A:$A,0))</f>
        <v>#N/A</v>
      </c>
      <c r="O483" s="23" t="e">
        <f t="shared" si="28"/>
        <v>#N/A</v>
      </c>
      <c r="P483" s="24" t="str">
        <f t="shared" si="29"/>
        <v>60%</v>
      </c>
      <c r="Q483" s="23" t="e">
        <f t="shared" si="30"/>
        <v>#N/A</v>
      </c>
      <c r="R483" s="25" t="e">
        <f t="shared" si="31"/>
        <v>#N/A</v>
      </c>
      <c r="S483" s="11"/>
      <c r="U483" s="4"/>
      <c r="V483" s="4"/>
    </row>
    <row r="484" spans="1:23" hidden="1">
      <c r="A484" s="18">
        <v>7</v>
      </c>
      <c r="B484" s="19" t="s">
        <v>996</v>
      </c>
      <c r="C484" s="19" t="s">
        <v>1015</v>
      </c>
      <c r="D484" s="19" t="s">
        <v>1016</v>
      </c>
      <c r="E484" s="19" t="s">
        <v>9</v>
      </c>
      <c r="F484" s="20">
        <v>2.21</v>
      </c>
      <c r="G484" s="20">
        <v>1.94</v>
      </c>
      <c r="H484" s="20">
        <v>0.55000000000000004</v>
      </c>
      <c r="I484" s="21">
        <v>69962697.120000005</v>
      </c>
      <c r="J484" s="21">
        <v>54992368.43</v>
      </c>
      <c r="K484" s="22">
        <v>1</v>
      </c>
      <c r="L484" s="21">
        <v>71741987.430000007</v>
      </c>
      <c r="M484" s="21">
        <v>-26048814.199999999</v>
      </c>
      <c r="N484" s="23" t="e">
        <f>INDEX(Cost!$E:$E,MATCH(Result_Risk7!$C484,Cost!$A:$A,0))</f>
        <v>#N/A</v>
      </c>
      <c r="O484" s="23" t="e">
        <f t="shared" si="28"/>
        <v>#N/A</v>
      </c>
      <c r="P484" s="24" t="str">
        <f t="shared" si="29"/>
        <v>0%</v>
      </c>
      <c r="Q484" s="23" t="e">
        <f t="shared" si="30"/>
        <v>#N/A</v>
      </c>
      <c r="R484" s="25" t="e">
        <f t="shared" si="31"/>
        <v>#N/A</v>
      </c>
      <c r="S484" s="11"/>
      <c r="U484" s="4"/>
      <c r="V484" s="4"/>
    </row>
    <row r="485" spans="1:23" hidden="1">
      <c r="A485" s="18">
        <v>7</v>
      </c>
      <c r="B485" s="19" t="s">
        <v>996</v>
      </c>
      <c r="C485" s="19" t="s">
        <v>1017</v>
      </c>
      <c r="D485" s="19" t="s">
        <v>1018</v>
      </c>
      <c r="E485" s="19" t="s">
        <v>9</v>
      </c>
      <c r="F485" s="20">
        <v>4.84</v>
      </c>
      <c r="G485" s="20">
        <v>4.51</v>
      </c>
      <c r="H485" s="20">
        <v>1.99</v>
      </c>
      <c r="I485" s="21">
        <v>308528094.02999997</v>
      </c>
      <c r="J485" s="21">
        <v>207283838.74000001</v>
      </c>
      <c r="K485" s="22">
        <v>0</v>
      </c>
      <c r="L485" s="21">
        <v>208314063.59999999</v>
      </c>
      <c r="M485" s="21">
        <v>91953973.450000003</v>
      </c>
      <c r="N485" s="23" t="e">
        <f>INDEX(Cost!$E:$E,MATCH(Result_Risk7!$C485,Cost!$A:$A,0))</f>
        <v>#N/A</v>
      </c>
      <c r="O485" s="23" t="e">
        <f t="shared" si="28"/>
        <v>#N/A</v>
      </c>
      <c r="P485" s="24" t="str">
        <f t="shared" si="29"/>
        <v>30%</v>
      </c>
      <c r="Q485" s="23" t="e">
        <f t="shared" si="30"/>
        <v>#N/A</v>
      </c>
      <c r="R485" s="25" t="e">
        <f t="shared" si="31"/>
        <v>#N/A</v>
      </c>
      <c r="S485" s="11"/>
      <c r="U485" s="4"/>
      <c r="V485" s="4"/>
    </row>
    <row r="486" spans="1:23" hidden="1">
      <c r="A486" s="18">
        <v>7</v>
      </c>
      <c r="B486" s="19" t="s">
        <v>996</v>
      </c>
      <c r="C486" s="19" t="s">
        <v>1019</v>
      </c>
      <c r="D486" s="19" t="s">
        <v>1020</v>
      </c>
      <c r="E486" s="19" t="s">
        <v>9</v>
      </c>
      <c r="F486" s="20">
        <v>2.57</v>
      </c>
      <c r="G486" s="20">
        <v>2.37</v>
      </c>
      <c r="H486" s="20">
        <v>1.42</v>
      </c>
      <c r="I486" s="21">
        <v>34619115.280000001</v>
      </c>
      <c r="J486" s="21">
        <v>1345773.36</v>
      </c>
      <c r="K486" s="22">
        <v>0</v>
      </c>
      <c r="L486" s="21">
        <v>4100801.95</v>
      </c>
      <c r="M486" s="21">
        <v>9313336.9399999995</v>
      </c>
      <c r="N486" s="23" t="e">
        <f>INDEX(Cost!$E:$E,MATCH(Result_Risk7!$C486,Cost!$A:$A,0))</f>
        <v>#N/A</v>
      </c>
      <c r="O486" s="23" t="e">
        <f t="shared" si="28"/>
        <v>#N/A</v>
      </c>
      <c r="P486" s="24" t="str">
        <f t="shared" si="29"/>
        <v>0%</v>
      </c>
      <c r="Q486" s="23" t="e">
        <f t="shared" si="30"/>
        <v>#N/A</v>
      </c>
      <c r="R486" s="25" t="e">
        <f t="shared" si="31"/>
        <v>#N/A</v>
      </c>
      <c r="S486" s="11"/>
      <c r="U486" s="4"/>
      <c r="V486" s="4"/>
    </row>
    <row r="487" spans="1:23" hidden="1">
      <c r="A487" s="18">
        <v>7</v>
      </c>
      <c r="B487" s="19" t="s">
        <v>996</v>
      </c>
      <c r="C487" s="19" t="s">
        <v>1021</v>
      </c>
      <c r="D487" s="19" t="s">
        <v>1022</v>
      </c>
      <c r="E487" s="19" t="s">
        <v>9</v>
      </c>
      <c r="F487" s="20">
        <v>2.27</v>
      </c>
      <c r="G487" s="20">
        <v>2.14</v>
      </c>
      <c r="H487" s="20">
        <v>1.05</v>
      </c>
      <c r="I487" s="21">
        <v>31038587.449999999</v>
      </c>
      <c r="J487" s="21">
        <v>7283033.1799999997</v>
      </c>
      <c r="K487" s="22">
        <v>0</v>
      </c>
      <c r="L487" s="21">
        <v>12450191.76</v>
      </c>
      <c r="M487" s="21">
        <v>1120914.01</v>
      </c>
      <c r="N487" s="23" t="e">
        <f>INDEX(Cost!$E:$E,MATCH(Result_Risk7!$C487,Cost!$A:$A,0))</f>
        <v>#N/A</v>
      </c>
      <c r="O487" s="23" t="e">
        <f t="shared" si="28"/>
        <v>#N/A</v>
      </c>
      <c r="P487" s="24" t="str">
        <f t="shared" si="29"/>
        <v>0%</v>
      </c>
      <c r="Q487" s="23" t="e">
        <f t="shared" si="30"/>
        <v>#N/A</v>
      </c>
      <c r="R487" s="25" t="e">
        <f t="shared" si="31"/>
        <v>#N/A</v>
      </c>
      <c r="S487" s="11"/>
      <c r="U487" s="4"/>
      <c r="V487" s="4"/>
    </row>
    <row r="488" spans="1:23" hidden="1">
      <c r="A488" s="18">
        <v>7</v>
      </c>
      <c r="B488" s="19" t="s">
        <v>996</v>
      </c>
      <c r="C488" s="19" t="s">
        <v>1023</v>
      </c>
      <c r="D488" s="19" t="s">
        <v>1024</v>
      </c>
      <c r="E488" s="19" t="s">
        <v>9</v>
      </c>
      <c r="F488" s="20">
        <v>2.2200000000000002</v>
      </c>
      <c r="G488" s="20">
        <v>1.98</v>
      </c>
      <c r="H488" s="20">
        <v>1.1499999999999999</v>
      </c>
      <c r="I488" s="21">
        <v>41478973.75</v>
      </c>
      <c r="J488" s="21">
        <v>25151148.390000001</v>
      </c>
      <c r="K488" s="22">
        <v>0</v>
      </c>
      <c r="L488" s="21">
        <v>27957009.780000001</v>
      </c>
      <c r="M488" s="21">
        <v>5052167.91</v>
      </c>
      <c r="N488" s="23" t="e">
        <f>INDEX(Cost!$E:$E,MATCH(Result_Risk7!$C488,Cost!$A:$A,0))</f>
        <v>#N/A</v>
      </c>
      <c r="O488" s="23" t="e">
        <f t="shared" si="28"/>
        <v>#N/A</v>
      </c>
      <c r="P488" s="24" t="str">
        <f t="shared" si="29"/>
        <v>0%</v>
      </c>
      <c r="Q488" s="23" t="e">
        <f t="shared" si="30"/>
        <v>#N/A</v>
      </c>
      <c r="R488" s="25" t="e">
        <f t="shared" si="31"/>
        <v>#N/A</v>
      </c>
      <c r="S488" s="11"/>
      <c r="U488" s="4"/>
      <c r="V488" s="4"/>
    </row>
    <row r="489" spans="1:23" hidden="1">
      <c r="A489" s="18">
        <v>7</v>
      </c>
      <c r="B489" s="19" t="s">
        <v>996</v>
      </c>
      <c r="C489" s="19" t="s">
        <v>1025</v>
      </c>
      <c r="D489" s="19" t="s">
        <v>1026</v>
      </c>
      <c r="E489" s="19" t="s">
        <v>9</v>
      </c>
      <c r="F489" s="20">
        <v>1.84</v>
      </c>
      <c r="G489" s="20">
        <v>1.62</v>
      </c>
      <c r="H489" s="20">
        <v>0.71</v>
      </c>
      <c r="I489" s="21">
        <v>15532124.880000001</v>
      </c>
      <c r="J489" s="21">
        <v>7506340.2999999998</v>
      </c>
      <c r="K489" s="22">
        <v>1</v>
      </c>
      <c r="L489" s="21">
        <v>10144239.07</v>
      </c>
      <c r="M489" s="21">
        <v>-5412024.0999999996</v>
      </c>
      <c r="N489" s="23" t="e">
        <f>INDEX(Cost!$E:$E,MATCH(Result_Risk7!$C489,Cost!$A:$A,0))</f>
        <v>#N/A</v>
      </c>
      <c r="O489" s="23" t="e">
        <f t="shared" si="28"/>
        <v>#N/A</v>
      </c>
      <c r="P489" s="24" t="str">
        <f t="shared" si="29"/>
        <v>0%</v>
      </c>
      <c r="Q489" s="23" t="e">
        <f t="shared" si="30"/>
        <v>#N/A</v>
      </c>
      <c r="R489" s="25" t="e">
        <f t="shared" si="31"/>
        <v>#N/A</v>
      </c>
      <c r="S489" s="11"/>
      <c r="U489" s="4"/>
      <c r="V489" s="4"/>
    </row>
    <row r="490" spans="1:23" hidden="1">
      <c r="A490" s="18">
        <v>7</v>
      </c>
      <c r="B490" s="19" t="s">
        <v>996</v>
      </c>
      <c r="C490" s="19" t="s">
        <v>1027</v>
      </c>
      <c r="D490" s="19" t="s">
        <v>1028</v>
      </c>
      <c r="E490" s="19" t="s">
        <v>9</v>
      </c>
      <c r="F490" s="20">
        <v>4.1399999999999997</v>
      </c>
      <c r="G490" s="20">
        <v>3.63</v>
      </c>
      <c r="H490" s="20">
        <v>1.75</v>
      </c>
      <c r="I490" s="21">
        <v>40501417.57</v>
      </c>
      <c r="J490" s="21">
        <v>20213368.5</v>
      </c>
      <c r="K490" s="22">
        <v>0</v>
      </c>
      <c r="L490" s="21">
        <v>24329670.420000002</v>
      </c>
      <c r="M490" s="21">
        <v>9608389.6199999992</v>
      </c>
      <c r="N490" s="23" t="e">
        <f>INDEX(Cost!$E:$E,MATCH(Result_Risk7!$C490,Cost!$A:$A,0))</f>
        <v>#N/A</v>
      </c>
      <c r="O490" s="23" t="e">
        <f t="shared" si="28"/>
        <v>#N/A</v>
      </c>
      <c r="P490" s="24" t="str">
        <f t="shared" si="29"/>
        <v>30%</v>
      </c>
      <c r="Q490" s="23" t="e">
        <f t="shared" si="30"/>
        <v>#N/A</v>
      </c>
      <c r="R490" s="25" t="e">
        <f t="shared" si="31"/>
        <v>#N/A</v>
      </c>
      <c r="S490" s="11"/>
      <c r="U490" s="4"/>
      <c r="V490" s="4"/>
    </row>
    <row r="491" spans="1:23" hidden="1">
      <c r="A491" s="18">
        <v>7</v>
      </c>
      <c r="B491" s="19" t="s">
        <v>996</v>
      </c>
      <c r="C491" s="19" t="s">
        <v>1029</v>
      </c>
      <c r="D491" s="19" t="s">
        <v>1030</v>
      </c>
      <c r="E491" s="19" t="s">
        <v>9</v>
      </c>
      <c r="F491" s="20">
        <v>5.36</v>
      </c>
      <c r="G491" s="20">
        <v>4.99</v>
      </c>
      <c r="H491" s="20">
        <v>2.54</v>
      </c>
      <c r="I491" s="21">
        <v>71844306.450000003</v>
      </c>
      <c r="J491" s="21">
        <v>65612013.799999997</v>
      </c>
      <c r="K491" s="22">
        <v>0</v>
      </c>
      <c r="L491" s="21">
        <v>66498640.829999998</v>
      </c>
      <c r="M491" s="21">
        <v>27395797.870000001</v>
      </c>
      <c r="N491" s="23" t="e">
        <f>INDEX(Cost!$E:$E,MATCH(Result_Risk7!$C491,Cost!$A:$A,0))</f>
        <v>#N/A</v>
      </c>
      <c r="O491" s="23" t="e">
        <f t="shared" si="28"/>
        <v>#N/A</v>
      </c>
      <c r="P491" s="24" t="str">
        <f t="shared" si="29"/>
        <v>50%</v>
      </c>
      <c r="Q491" s="23" t="e">
        <f t="shared" si="30"/>
        <v>#N/A</v>
      </c>
      <c r="R491" s="25" t="e">
        <f t="shared" si="31"/>
        <v>#N/A</v>
      </c>
      <c r="S491" s="11"/>
      <c r="U491" s="4"/>
      <c r="V491" s="4"/>
    </row>
    <row r="492" spans="1:23" hidden="1">
      <c r="A492" s="18">
        <v>7</v>
      </c>
      <c r="B492" s="19" t="s">
        <v>996</v>
      </c>
      <c r="C492" s="19" t="s">
        <v>1031</v>
      </c>
      <c r="D492" s="19" t="s">
        <v>1032</v>
      </c>
      <c r="E492" s="19" t="s">
        <v>9</v>
      </c>
      <c r="F492" s="20">
        <v>7.84</v>
      </c>
      <c r="G492" s="20">
        <v>7.33</v>
      </c>
      <c r="H492" s="20">
        <v>5.63</v>
      </c>
      <c r="I492" s="21">
        <v>63217478.789999999</v>
      </c>
      <c r="J492" s="21">
        <v>10011771.880000001</v>
      </c>
      <c r="K492" s="22">
        <v>0</v>
      </c>
      <c r="L492" s="21">
        <v>14100829.380000001</v>
      </c>
      <c r="M492" s="21">
        <v>44296030.409999996</v>
      </c>
      <c r="N492" s="23" t="e">
        <f>INDEX(Cost!$E:$E,MATCH(Result_Risk7!$C492,Cost!$A:$A,0))</f>
        <v>#N/A</v>
      </c>
      <c r="O492" s="23" t="e">
        <f t="shared" si="28"/>
        <v>#N/A</v>
      </c>
      <c r="P492" s="24" t="str">
        <f t="shared" si="29"/>
        <v>60%</v>
      </c>
      <c r="Q492" s="23" t="e">
        <f t="shared" si="30"/>
        <v>#N/A</v>
      </c>
      <c r="R492" s="25" t="e">
        <f t="shared" si="31"/>
        <v>#N/A</v>
      </c>
      <c r="S492" s="11"/>
      <c r="U492" s="4"/>
      <c r="V492" s="4"/>
    </row>
    <row r="493" spans="1:23" hidden="1">
      <c r="A493" s="18">
        <v>7</v>
      </c>
      <c r="B493" s="19" t="s">
        <v>996</v>
      </c>
      <c r="C493" s="19" t="s">
        <v>1033</v>
      </c>
      <c r="D493" s="19" t="s">
        <v>1034</v>
      </c>
      <c r="E493" s="19" t="s">
        <v>9</v>
      </c>
      <c r="F493" s="20">
        <v>1.95</v>
      </c>
      <c r="G493" s="20">
        <v>1.75</v>
      </c>
      <c r="H493" s="20">
        <v>0.88</v>
      </c>
      <c r="I493" s="21">
        <v>12608578.26</v>
      </c>
      <c r="J493" s="21">
        <v>4555253.3</v>
      </c>
      <c r="K493" s="22">
        <v>0</v>
      </c>
      <c r="L493" s="21">
        <v>9581632.7300000004</v>
      </c>
      <c r="M493" s="21">
        <v>-2735176.1</v>
      </c>
      <c r="N493" s="23" t="e">
        <f>INDEX(Cost!$E:$E,MATCH(Result_Risk7!$C493,Cost!$A:$A,0))</f>
        <v>#N/A</v>
      </c>
      <c r="O493" s="23" t="e">
        <f t="shared" si="28"/>
        <v>#N/A</v>
      </c>
      <c r="P493" s="24" t="str">
        <f t="shared" si="29"/>
        <v>0%</v>
      </c>
      <c r="Q493" s="23" t="e">
        <f t="shared" si="30"/>
        <v>#N/A</v>
      </c>
      <c r="R493" s="25" t="e">
        <f t="shared" si="31"/>
        <v>#N/A</v>
      </c>
      <c r="S493" s="11"/>
      <c r="U493" s="4"/>
      <c r="V493" s="4"/>
    </row>
    <row r="494" spans="1:23" hidden="1">
      <c r="A494" s="18">
        <v>7</v>
      </c>
      <c r="B494" s="19" t="s">
        <v>996</v>
      </c>
      <c r="C494" s="19" t="s">
        <v>1035</v>
      </c>
      <c r="D494" s="19" t="s">
        <v>1036</v>
      </c>
      <c r="E494" s="19" t="s">
        <v>9</v>
      </c>
      <c r="F494" s="20">
        <v>5.81</v>
      </c>
      <c r="G494" s="20">
        <v>5.31</v>
      </c>
      <c r="H494" s="20">
        <v>3.54</v>
      </c>
      <c r="I494" s="21">
        <v>47408741.229999997</v>
      </c>
      <c r="J494" s="21">
        <v>18902946.91</v>
      </c>
      <c r="K494" s="22">
        <v>0</v>
      </c>
      <c r="L494" s="21">
        <v>22412458.809999999</v>
      </c>
      <c r="M494" s="21">
        <v>25030605.350000001</v>
      </c>
      <c r="N494" s="23" t="e">
        <f>INDEX(Cost!$E:$E,MATCH(Result_Risk7!$C494,Cost!$A:$A,0))</f>
        <v>#N/A</v>
      </c>
      <c r="O494" s="23" t="e">
        <f t="shared" si="28"/>
        <v>#N/A</v>
      </c>
      <c r="P494" s="24" t="str">
        <f t="shared" si="29"/>
        <v>60%</v>
      </c>
      <c r="Q494" s="23" t="e">
        <f t="shared" si="30"/>
        <v>#N/A</v>
      </c>
      <c r="R494" s="25" t="e">
        <f t="shared" si="31"/>
        <v>#N/A</v>
      </c>
      <c r="S494" s="11"/>
      <c r="U494" s="4"/>
      <c r="V494" s="4"/>
    </row>
    <row r="495" spans="1:23">
      <c r="A495" s="18">
        <v>8</v>
      </c>
      <c r="B495" s="19" t="s">
        <v>1037</v>
      </c>
      <c r="C495" s="19" t="s">
        <v>1038</v>
      </c>
      <c r="D495" s="19" t="s">
        <v>1039</v>
      </c>
      <c r="E495" s="19" t="s">
        <v>47</v>
      </c>
      <c r="F495" s="32">
        <v>2.12</v>
      </c>
      <c r="G495" s="32">
        <v>2</v>
      </c>
      <c r="H495" s="32">
        <v>0.98</v>
      </c>
      <c r="I495" s="21">
        <v>259396683.5</v>
      </c>
      <c r="J495" s="21">
        <v>50803977.880000003</v>
      </c>
      <c r="K495" s="22">
        <v>0</v>
      </c>
      <c r="L495" s="21">
        <v>58771736.340000004</v>
      </c>
      <c r="M495" s="21">
        <v>11287277.710000001</v>
      </c>
      <c r="N495" s="23">
        <f>INDEX(Cost!$E:$E,MATCH(Result_Risk7!$C495,Cost!$A:$A,0))</f>
        <v>76774696.247500002</v>
      </c>
      <c r="O495" s="23">
        <f t="shared" si="28"/>
        <v>-65487418.537500001</v>
      </c>
      <c r="P495" s="24" t="str">
        <f t="shared" si="29"/>
        <v>0%</v>
      </c>
      <c r="Q495" s="23">
        <f t="shared" si="30"/>
        <v>0</v>
      </c>
      <c r="R495" s="25" t="str">
        <f t="shared" si="31"/>
        <v/>
      </c>
      <c r="S495" s="11"/>
      <c r="W495" s="42"/>
    </row>
    <row r="496" spans="1:23">
      <c r="A496" s="18">
        <v>8</v>
      </c>
      <c r="B496" s="19" t="s">
        <v>1037</v>
      </c>
      <c r="C496" s="19" t="s">
        <v>1040</v>
      </c>
      <c r="D496" s="19" t="s">
        <v>1041</v>
      </c>
      <c r="E496" s="19" t="s">
        <v>9</v>
      </c>
      <c r="F496" s="32">
        <v>9.16</v>
      </c>
      <c r="G496" s="32">
        <v>8.6300000000000008</v>
      </c>
      <c r="H496" s="32">
        <v>6.83</v>
      </c>
      <c r="I496" s="21">
        <v>82171542.370000005</v>
      </c>
      <c r="J496" s="21">
        <v>28043629.859999999</v>
      </c>
      <c r="K496" s="22">
        <v>0</v>
      </c>
      <c r="L496" s="21">
        <v>31109881.829999998</v>
      </c>
      <c r="M496" s="21">
        <v>58742220.170000002</v>
      </c>
      <c r="N496" s="23">
        <f>INDEX(Cost!$E:$E,MATCH(Result_Risk7!$C496,Cost!$A:$A,0))</f>
        <v>10334108.657500001</v>
      </c>
      <c r="O496" s="23">
        <f t="shared" si="28"/>
        <v>48408111.512500003</v>
      </c>
      <c r="P496" s="24" t="str">
        <f t="shared" si="29"/>
        <v>60%</v>
      </c>
      <c r="Q496" s="23">
        <f t="shared" si="30"/>
        <v>29044866.907500003</v>
      </c>
      <c r="R496" s="25" t="str">
        <f t="shared" si="31"/>
        <v>ลงทุนได้</v>
      </c>
      <c r="S496" s="11"/>
      <c r="W496" s="42"/>
    </row>
    <row r="497" spans="1:23">
      <c r="A497" s="18">
        <v>8</v>
      </c>
      <c r="B497" s="19" t="s">
        <v>1037</v>
      </c>
      <c r="C497" s="19" t="s">
        <v>1042</v>
      </c>
      <c r="D497" s="19" t="s">
        <v>1043</v>
      </c>
      <c r="E497" s="19" t="s">
        <v>9</v>
      </c>
      <c r="F497" s="32">
        <v>6.27</v>
      </c>
      <c r="G497" s="32">
        <v>5.98</v>
      </c>
      <c r="H497" s="32">
        <v>2.95</v>
      </c>
      <c r="I497" s="21">
        <v>73792980.590000004</v>
      </c>
      <c r="J497" s="21">
        <v>38001767.189999998</v>
      </c>
      <c r="K497" s="22">
        <v>0</v>
      </c>
      <c r="L497" s="21">
        <v>39681669.789999999</v>
      </c>
      <c r="M497" s="21">
        <v>27275629.109999999</v>
      </c>
      <c r="N497" s="23">
        <f>INDEX(Cost!$E:$E,MATCH(Result_Risk7!$C497,Cost!$A:$A,0))</f>
        <v>11070547.122500001</v>
      </c>
      <c r="O497" s="23">
        <f t="shared" si="28"/>
        <v>16205081.987499999</v>
      </c>
      <c r="P497" s="24" t="str">
        <f t="shared" si="29"/>
        <v>50%</v>
      </c>
      <c r="Q497" s="23">
        <f t="shared" si="30"/>
        <v>8102540.9937499994</v>
      </c>
      <c r="R497" s="25" t="str">
        <f t="shared" si="31"/>
        <v>ลงทุนได้</v>
      </c>
      <c r="S497" s="11"/>
      <c r="W497" s="42"/>
    </row>
    <row r="498" spans="1:23">
      <c r="A498" s="18">
        <v>8</v>
      </c>
      <c r="B498" s="19" t="s">
        <v>1037</v>
      </c>
      <c r="C498" s="19" t="s">
        <v>1044</v>
      </c>
      <c r="D498" s="19" t="s">
        <v>1045</v>
      </c>
      <c r="E498" s="19" t="s">
        <v>9</v>
      </c>
      <c r="F498" s="32">
        <v>5.2</v>
      </c>
      <c r="G498" s="32">
        <v>4.96</v>
      </c>
      <c r="H498" s="32">
        <v>2.73</v>
      </c>
      <c r="I498" s="21">
        <v>49863409.270000003</v>
      </c>
      <c r="J498" s="21">
        <v>20639408.649999999</v>
      </c>
      <c r="K498" s="22">
        <v>0</v>
      </c>
      <c r="L498" s="21">
        <v>25609855.699999999</v>
      </c>
      <c r="M498" s="21">
        <v>20545369.91</v>
      </c>
      <c r="N498" s="23">
        <f>INDEX(Cost!$E:$E,MATCH(Result_Risk7!$C498,Cost!$A:$A,0))</f>
        <v>8016475.834999999</v>
      </c>
      <c r="O498" s="23">
        <f t="shared" si="28"/>
        <v>12528894.075000001</v>
      </c>
      <c r="P498" s="24" t="str">
        <f t="shared" si="29"/>
        <v>50%</v>
      </c>
      <c r="Q498" s="23">
        <f t="shared" si="30"/>
        <v>6264447.0375000006</v>
      </c>
      <c r="R498" s="25" t="str">
        <f t="shared" si="31"/>
        <v>ลงทุนได้</v>
      </c>
      <c r="S498" s="11"/>
      <c r="W498" s="42"/>
    </row>
    <row r="499" spans="1:23">
      <c r="A499" s="18">
        <v>8</v>
      </c>
      <c r="B499" s="19" t="s">
        <v>1037</v>
      </c>
      <c r="C499" s="19" t="s">
        <v>1046</v>
      </c>
      <c r="D499" s="19" t="s">
        <v>1047</v>
      </c>
      <c r="E499" s="19" t="s">
        <v>9</v>
      </c>
      <c r="F499" s="32">
        <v>3.34</v>
      </c>
      <c r="G499" s="32">
        <v>3.14</v>
      </c>
      <c r="H499" s="32">
        <v>1.41</v>
      </c>
      <c r="I499" s="21">
        <v>19756119.600000001</v>
      </c>
      <c r="J499" s="21">
        <v>6738539.8300000001</v>
      </c>
      <c r="K499" s="22">
        <v>0</v>
      </c>
      <c r="L499" s="21">
        <v>7778414.1200000001</v>
      </c>
      <c r="M499" s="21">
        <v>3453762.33</v>
      </c>
      <c r="N499" s="23">
        <f>INDEX(Cost!$E:$E,MATCH(Result_Risk7!$C499,Cost!$A:$A,0))</f>
        <v>7029934.6799999997</v>
      </c>
      <c r="O499" s="23">
        <f t="shared" si="28"/>
        <v>-3576172.3499999996</v>
      </c>
      <c r="P499" s="24" t="str">
        <f t="shared" si="29"/>
        <v>0%</v>
      </c>
      <c r="Q499" s="23">
        <f t="shared" si="30"/>
        <v>0</v>
      </c>
      <c r="R499" s="25" t="str">
        <f t="shared" si="31"/>
        <v/>
      </c>
      <c r="S499" s="11"/>
      <c r="W499" s="42"/>
    </row>
    <row r="500" spans="1:23">
      <c r="A500" s="18">
        <v>8</v>
      </c>
      <c r="B500" s="19" t="s">
        <v>1037</v>
      </c>
      <c r="C500" s="19" t="s">
        <v>1048</v>
      </c>
      <c r="D500" s="19" t="s">
        <v>1049</v>
      </c>
      <c r="E500" s="19" t="s">
        <v>9</v>
      </c>
      <c r="F500" s="32">
        <v>2.65</v>
      </c>
      <c r="G500" s="32">
        <v>2.37</v>
      </c>
      <c r="H500" s="32">
        <v>1.08</v>
      </c>
      <c r="I500" s="21">
        <v>34334080.090000004</v>
      </c>
      <c r="J500" s="21">
        <v>16755084.689999999</v>
      </c>
      <c r="K500" s="22">
        <v>0</v>
      </c>
      <c r="L500" s="21">
        <v>18484271.77</v>
      </c>
      <c r="M500" s="21">
        <v>1597636.27</v>
      </c>
      <c r="N500" s="23">
        <f>INDEX(Cost!$E:$E,MATCH(Result_Risk7!$C500,Cost!$A:$A,0))</f>
        <v>11526396.109999999</v>
      </c>
      <c r="O500" s="23">
        <f t="shared" si="28"/>
        <v>-9928759.8399999999</v>
      </c>
      <c r="P500" s="24" t="str">
        <f t="shared" si="29"/>
        <v>0%</v>
      </c>
      <c r="Q500" s="23">
        <f t="shared" si="30"/>
        <v>0</v>
      </c>
      <c r="R500" s="25" t="str">
        <f t="shared" si="31"/>
        <v/>
      </c>
      <c r="S500" s="11"/>
      <c r="W500" s="42"/>
    </row>
    <row r="501" spans="1:23">
      <c r="A501" s="18">
        <v>8</v>
      </c>
      <c r="B501" s="19" t="s">
        <v>1037</v>
      </c>
      <c r="C501" s="19" t="s">
        <v>1050</v>
      </c>
      <c r="D501" s="19" t="s">
        <v>1051</v>
      </c>
      <c r="E501" s="19" t="s">
        <v>9</v>
      </c>
      <c r="F501" s="32">
        <v>7.39</v>
      </c>
      <c r="G501" s="32">
        <v>6.98</v>
      </c>
      <c r="H501" s="32">
        <v>2.5</v>
      </c>
      <c r="I501" s="21">
        <v>84245014.959999993</v>
      </c>
      <c r="J501" s="21">
        <v>48660458.840000004</v>
      </c>
      <c r="K501" s="22">
        <v>0</v>
      </c>
      <c r="L501" s="21">
        <v>47971704.600000001</v>
      </c>
      <c r="M501" s="21">
        <v>19705474.559999999</v>
      </c>
      <c r="N501" s="23">
        <f>INDEX(Cost!$E:$E,MATCH(Result_Risk7!$C501,Cost!$A:$A,0))</f>
        <v>12741965.047499999</v>
      </c>
      <c r="O501" s="23">
        <f t="shared" si="28"/>
        <v>6963509.5124999993</v>
      </c>
      <c r="P501" s="24" t="str">
        <f t="shared" si="29"/>
        <v>40%</v>
      </c>
      <c r="Q501" s="23">
        <f t="shared" si="30"/>
        <v>2785403.8049999997</v>
      </c>
      <c r="R501" s="25" t="str">
        <f t="shared" si="31"/>
        <v>ลงทุนได้</v>
      </c>
      <c r="S501" s="11"/>
      <c r="W501" s="42"/>
    </row>
    <row r="502" spans="1:23">
      <c r="A502" s="18">
        <v>8</v>
      </c>
      <c r="B502" s="19" t="s">
        <v>1037</v>
      </c>
      <c r="C502" s="19" t="s">
        <v>1052</v>
      </c>
      <c r="D502" s="19" t="s">
        <v>1053</v>
      </c>
      <c r="E502" s="19" t="s">
        <v>9</v>
      </c>
      <c r="F502" s="32">
        <v>4.2</v>
      </c>
      <c r="G502" s="32">
        <v>3.94</v>
      </c>
      <c r="H502" s="32">
        <v>1.08</v>
      </c>
      <c r="I502" s="21">
        <v>92177977.069999993</v>
      </c>
      <c r="J502" s="21">
        <v>28445188.010000002</v>
      </c>
      <c r="K502" s="22">
        <v>0</v>
      </c>
      <c r="L502" s="21">
        <v>34409620.280000001</v>
      </c>
      <c r="M502" s="21">
        <v>2318471.4700000002</v>
      </c>
      <c r="N502" s="23">
        <f>INDEX(Cost!$E:$E,MATCH(Result_Risk7!$C502,Cost!$A:$A,0))</f>
        <v>23666140.392499998</v>
      </c>
      <c r="O502" s="23">
        <f t="shared" si="28"/>
        <v>-21347668.922499999</v>
      </c>
      <c r="P502" s="24" t="str">
        <f t="shared" si="29"/>
        <v>0%</v>
      </c>
      <c r="Q502" s="23">
        <f t="shared" si="30"/>
        <v>0</v>
      </c>
      <c r="R502" s="25" t="str">
        <f t="shared" si="31"/>
        <v/>
      </c>
      <c r="S502" s="11"/>
      <c r="W502" s="42"/>
    </row>
    <row r="503" spans="1:23">
      <c r="A503" s="18">
        <v>8</v>
      </c>
      <c r="B503" s="19" t="s">
        <v>1037</v>
      </c>
      <c r="C503" s="19" t="s">
        <v>1054</v>
      </c>
      <c r="D503" s="19" t="s">
        <v>1055</v>
      </c>
      <c r="E503" s="19" t="s">
        <v>9</v>
      </c>
      <c r="F503" s="32">
        <v>4.5</v>
      </c>
      <c r="G503" s="32">
        <v>4.3</v>
      </c>
      <c r="H503" s="32">
        <v>2.0099999999999998</v>
      </c>
      <c r="I503" s="21">
        <v>66462315.32</v>
      </c>
      <c r="J503" s="21">
        <v>30748688.890000001</v>
      </c>
      <c r="K503" s="22">
        <v>0</v>
      </c>
      <c r="L503" s="21">
        <v>34749931.700000003</v>
      </c>
      <c r="M503" s="21">
        <v>19188168.309999999</v>
      </c>
      <c r="N503" s="23">
        <f>INDEX(Cost!$E:$E,MATCH(Result_Risk7!$C503,Cost!$A:$A,0))</f>
        <v>11015717.16</v>
      </c>
      <c r="O503" s="23">
        <f t="shared" si="28"/>
        <v>8172451.1499999985</v>
      </c>
      <c r="P503" s="24" t="str">
        <f t="shared" si="29"/>
        <v>40%</v>
      </c>
      <c r="Q503" s="23">
        <f t="shared" si="30"/>
        <v>3268980.4599999995</v>
      </c>
      <c r="R503" s="25" t="str">
        <f t="shared" si="31"/>
        <v>ลงทุนได้</v>
      </c>
      <c r="S503" s="11"/>
      <c r="W503" s="42"/>
    </row>
    <row r="504" spans="1:23">
      <c r="A504" s="18">
        <v>8</v>
      </c>
      <c r="B504" s="19" t="s">
        <v>1037</v>
      </c>
      <c r="C504" s="19" t="s">
        <v>1056</v>
      </c>
      <c r="D504" s="19" t="s">
        <v>1057</v>
      </c>
      <c r="E504" s="19" t="s">
        <v>9</v>
      </c>
      <c r="F504" s="32">
        <v>7.59</v>
      </c>
      <c r="G504" s="32">
        <v>6.77</v>
      </c>
      <c r="H504" s="32">
        <v>4.3600000000000003</v>
      </c>
      <c r="I504" s="21">
        <v>69361552.969999999</v>
      </c>
      <c r="J504" s="21">
        <v>2356465.35</v>
      </c>
      <c r="K504" s="22">
        <v>0</v>
      </c>
      <c r="L504" s="21">
        <v>8668238.4499999993</v>
      </c>
      <c r="M504" s="21">
        <v>35389090.630000003</v>
      </c>
      <c r="N504" s="23">
        <f>INDEX(Cost!$E:$E,MATCH(Result_Risk7!$C504,Cost!$A:$A,0))</f>
        <v>11849320.802499998</v>
      </c>
      <c r="O504" s="23">
        <f t="shared" si="28"/>
        <v>23539769.827500004</v>
      </c>
      <c r="P504" s="24" t="str">
        <f t="shared" si="29"/>
        <v>60%</v>
      </c>
      <c r="Q504" s="23">
        <f t="shared" si="30"/>
        <v>14123861.896500003</v>
      </c>
      <c r="R504" s="25" t="str">
        <f t="shared" si="31"/>
        <v>ลงทุนได้</v>
      </c>
      <c r="S504" s="11"/>
      <c r="W504" s="42"/>
    </row>
    <row r="505" spans="1:23">
      <c r="A505" s="18">
        <v>8</v>
      </c>
      <c r="B505" s="19" t="s">
        <v>1037</v>
      </c>
      <c r="C505" s="19" t="s">
        <v>1058</v>
      </c>
      <c r="D505" s="19" t="s">
        <v>1059</v>
      </c>
      <c r="E505" s="19" t="s">
        <v>9</v>
      </c>
      <c r="F505" s="32">
        <v>1.77</v>
      </c>
      <c r="G505" s="32">
        <v>1.6</v>
      </c>
      <c r="H505" s="32">
        <v>0.2</v>
      </c>
      <c r="I505" s="21">
        <v>60765814.829999998</v>
      </c>
      <c r="J505" s="21">
        <v>36568640.07</v>
      </c>
      <c r="K505" s="22">
        <v>1</v>
      </c>
      <c r="L505" s="21">
        <v>44603432.710000001</v>
      </c>
      <c r="M505" s="21">
        <v>-63794070.200000003</v>
      </c>
      <c r="N505" s="23">
        <f>INDEX(Cost!$E:$E,MATCH(Result_Risk7!$C505,Cost!$A:$A,0))</f>
        <v>30574138.247500002</v>
      </c>
      <c r="O505" s="23">
        <f t="shared" si="28"/>
        <v>-94368208.447500005</v>
      </c>
      <c r="P505" s="24" t="str">
        <f t="shared" si="29"/>
        <v>0%</v>
      </c>
      <c r="Q505" s="23">
        <f t="shared" si="30"/>
        <v>0</v>
      </c>
      <c r="R505" s="25" t="str">
        <f t="shared" si="31"/>
        <v/>
      </c>
      <c r="S505" s="11"/>
      <c r="W505" s="42"/>
    </row>
    <row r="506" spans="1:23">
      <c r="A506" s="18">
        <v>8</v>
      </c>
      <c r="B506" s="19" t="s">
        <v>1037</v>
      </c>
      <c r="C506" s="19" t="s">
        <v>1060</v>
      </c>
      <c r="D506" s="19" t="s">
        <v>1061</v>
      </c>
      <c r="E506" s="19" t="s">
        <v>9</v>
      </c>
      <c r="F506" s="32">
        <v>3.69</v>
      </c>
      <c r="G506" s="32">
        <v>3.38</v>
      </c>
      <c r="H506" s="32">
        <v>0.89</v>
      </c>
      <c r="I506" s="21">
        <v>21526444.969999999</v>
      </c>
      <c r="J506" s="21">
        <v>14448231.52</v>
      </c>
      <c r="K506" s="22">
        <v>0</v>
      </c>
      <c r="L506" s="21">
        <v>16730691.18</v>
      </c>
      <c r="M506" s="21">
        <v>-935932.5</v>
      </c>
      <c r="N506" s="23">
        <f>INDEX(Cost!$E:$E,MATCH(Result_Risk7!$C506,Cost!$A:$A,0))</f>
        <v>4340812.0500000007</v>
      </c>
      <c r="O506" s="23">
        <f t="shared" si="28"/>
        <v>-5276744.5500000007</v>
      </c>
      <c r="P506" s="24" t="str">
        <f t="shared" si="29"/>
        <v>0%</v>
      </c>
      <c r="Q506" s="23">
        <f t="shared" si="30"/>
        <v>0</v>
      </c>
      <c r="R506" s="25" t="str">
        <f t="shared" si="31"/>
        <v/>
      </c>
      <c r="S506" s="11"/>
      <c r="W506" s="42"/>
    </row>
    <row r="507" spans="1:23">
      <c r="A507" s="18">
        <v>8</v>
      </c>
      <c r="B507" s="19" t="s">
        <v>1062</v>
      </c>
      <c r="C507" s="19" t="s">
        <v>1063</v>
      </c>
      <c r="D507" s="19" t="s">
        <v>1064</v>
      </c>
      <c r="E507" s="19" t="s">
        <v>47</v>
      </c>
      <c r="F507" s="32">
        <v>3.37</v>
      </c>
      <c r="G507" s="32">
        <v>2.91</v>
      </c>
      <c r="H507" s="32">
        <v>1.72</v>
      </c>
      <c r="I507" s="21">
        <v>232947499.88</v>
      </c>
      <c r="J507" s="21">
        <v>3792492.68</v>
      </c>
      <c r="K507" s="22">
        <v>0</v>
      </c>
      <c r="L507" s="21">
        <v>56910479.18</v>
      </c>
      <c r="M507" s="21">
        <v>72539136.629999995</v>
      </c>
      <c r="N507" s="23">
        <f>INDEX(Cost!$E:$E,MATCH(Result_Risk7!$C507,Cost!$A:$A,0))</f>
        <v>71786483.682500005</v>
      </c>
      <c r="O507" s="23">
        <f t="shared" si="28"/>
        <v>752652.94749999046</v>
      </c>
      <c r="P507" s="24" t="str">
        <f t="shared" si="29"/>
        <v>30%</v>
      </c>
      <c r="Q507" s="23">
        <f t="shared" si="30"/>
        <v>225795.88424999712</v>
      </c>
      <c r="R507" s="25" t="str">
        <f t="shared" si="31"/>
        <v>ลงทุนได้</v>
      </c>
      <c r="S507" s="11"/>
      <c r="W507" s="42"/>
    </row>
    <row r="508" spans="1:23">
      <c r="A508" s="18">
        <v>8</v>
      </c>
      <c r="B508" s="19" t="s">
        <v>1062</v>
      </c>
      <c r="C508" s="19" t="s">
        <v>1065</v>
      </c>
      <c r="D508" s="19" t="s">
        <v>1066</v>
      </c>
      <c r="E508" s="19" t="s">
        <v>9</v>
      </c>
      <c r="F508" s="32">
        <v>6.73</v>
      </c>
      <c r="G508" s="32">
        <v>6.33</v>
      </c>
      <c r="H508" s="32">
        <v>4.7300000000000004</v>
      </c>
      <c r="I508" s="21">
        <v>57938120.479999997</v>
      </c>
      <c r="J508" s="21">
        <v>15355678.460000001</v>
      </c>
      <c r="K508" s="22">
        <v>0</v>
      </c>
      <c r="L508" s="21">
        <v>21167323.329999998</v>
      </c>
      <c r="M508" s="21">
        <v>37696113.659999996</v>
      </c>
      <c r="N508" s="23">
        <f>INDEX(Cost!$E:$E,MATCH(Result_Risk7!$C508,Cost!$A:$A,0))</f>
        <v>12909109.875</v>
      </c>
      <c r="O508" s="23">
        <f t="shared" si="28"/>
        <v>24787003.784999996</v>
      </c>
      <c r="P508" s="24" t="str">
        <f t="shared" si="29"/>
        <v>60%</v>
      </c>
      <c r="Q508" s="23">
        <f t="shared" si="30"/>
        <v>14872202.270999998</v>
      </c>
      <c r="R508" s="25" t="str">
        <f t="shared" si="31"/>
        <v>ลงทุนได้</v>
      </c>
      <c r="S508" s="11"/>
      <c r="W508" s="42"/>
    </row>
    <row r="509" spans="1:23">
      <c r="A509" s="18">
        <v>8</v>
      </c>
      <c r="B509" s="19" t="s">
        <v>1062</v>
      </c>
      <c r="C509" s="19" t="s">
        <v>1067</v>
      </c>
      <c r="D509" s="19" t="s">
        <v>1068</v>
      </c>
      <c r="E509" s="19" t="s">
        <v>9</v>
      </c>
      <c r="F509" s="32">
        <v>3.05</v>
      </c>
      <c r="G509" s="32">
        <v>2.81</v>
      </c>
      <c r="H509" s="32">
        <v>1.31</v>
      </c>
      <c r="I509" s="21">
        <v>34347922.460000001</v>
      </c>
      <c r="J509" s="21">
        <v>18176380.739999998</v>
      </c>
      <c r="K509" s="22">
        <v>0</v>
      </c>
      <c r="L509" s="21">
        <v>19761786.09</v>
      </c>
      <c r="M509" s="21">
        <v>5190312.71</v>
      </c>
      <c r="N509" s="23">
        <f>INDEX(Cost!$E:$E,MATCH(Result_Risk7!$C509,Cost!$A:$A,0))</f>
        <v>22432750.185000002</v>
      </c>
      <c r="O509" s="23">
        <f t="shared" si="28"/>
        <v>-17242437.475000001</v>
      </c>
      <c r="P509" s="24" t="str">
        <f t="shared" si="29"/>
        <v>0%</v>
      </c>
      <c r="Q509" s="23">
        <f t="shared" si="30"/>
        <v>0</v>
      </c>
      <c r="R509" s="25" t="str">
        <f t="shared" si="31"/>
        <v/>
      </c>
      <c r="S509" s="11"/>
      <c r="W509" s="42"/>
    </row>
    <row r="510" spans="1:23">
      <c r="A510" s="18">
        <v>8</v>
      </c>
      <c r="B510" s="19" t="s">
        <v>1062</v>
      </c>
      <c r="C510" s="19" t="s">
        <v>1069</v>
      </c>
      <c r="D510" s="19" t="s">
        <v>1070</v>
      </c>
      <c r="E510" s="19" t="s">
        <v>9</v>
      </c>
      <c r="F510" s="32">
        <v>3.22</v>
      </c>
      <c r="G510" s="32">
        <v>3</v>
      </c>
      <c r="H510" s="32">
        <v>1.22</v>
      </c>
      <c r="I510" s="21">
        <v>89277176.640000001</v>
      </c>
      <c r="J510" s="21">
        <v>40197623.850000001</v>
      </c>
      <c r="K510" s="22">
        <v>0</v>
      </c>
      <c r="L510" s="21">
        <v>51090000.640000001</v>
      </c>
      <c r="M510" s="21">
        <v>8697182.5099999998</v>
      </c>
      <c r="N510" s="23">
        <f>INDEX(Cost!$E:$E,MATCH(Result_Risk7!$C510,Cost!$A:$A,0))</f>
        <v>22445313.7225</v>
      </c>
      <c r="O510" s="23">
        <f t="shared" si="28"/>
        <v>-13748131.2125</v>
      </c>
      <c r="P510" s="24" t="str">
        <f t="shared" si="29"/>
        <v>0%</v>
      </c>
      <c r="Q510" s="23">
        <f t="shared" si="30"/>
        <v>0</v>
      </c>
      <c r="R510" s="25" t="str">
        <f t="shared" si="31"/>
        <v/>
      </c>
      <c r="S510" s="11"/>
      <c r="W510" s="42"/>
    </row>
    <row r="511" spans="1:23">
      <c r="A511" s="18">
        <v>8</v>
      </c>
      <c r="B511" s="19" t="s">
        <v>1062</v>
      </c>
      <c r="C511" s="19" t="s">
        <v>1071</v>
      </c>
      <c r="D511" s="19" t="s">
        <v>1072</v>
      </c>
      <c r="E511" s="19" t="s">
        <v>9</v>
      </c>
      <c r="F511" s="32">
        <v>8.26</v>
      </c>
      <c r="G511" s="32">
        <v>7.88</v>
      </c>
      <c r="H511" s="32">
        <v>5.4</v>
      </c>
      <c r="I511" s="21">
        <v>57625761.299999997</v>
      </c>
      <c r="J511" s="21">
        <v>34255884.700000003</v>
      </c>
      <c r="K511" s="22">
        <v>0</v>
      </c>
      <c r="L511" s="21">
        <v>39204013.350000001</v>
      </c>
      <c r="M511" s="21">
        <v>34924326.32</v>
      </c>
      <c r="N511" s="23">
        <f>INDEX(Cost!$E:$E,MATCH(Result_Risk7!$C511,Cost!$A:$A,0))</f>
        <v>12098955.935000001</v>
      </c>
      <c r="O511" s="23">
        <f t="shared" si="28"/>
        <v>22825370.384999998</v>
      </c>
      <c r="P511" s="24" t="str">
        <f t="shared" si="29"/>
        <v>60%</v>
      </c>
      <c r="Q511" s="23">
        <f t="shared" si="30"/>
        <v>13695222.230999999</v>
      </c>
      <c r="R511" s="25" t="str">
        <f t="shared" si="31"/>
        <v>ลงทุนได้</v>
      </c>
      <c r="S511" s="11"/>
      <c r="W511" s="42"/>
    </row>
    <row r="512" spans="1:23">
      <c r="A512" s="18">
        <v>8</v>
      </c>
      <c r="B512" s="19" t="s">
        <v>1062</v>
      </c>
      <c r="C512" s="19" t="s">
        <v>1073</v>
      </c>
      <c r="D512" s="19" t="s">
        <v>1074</v>
      </c>
      <c r="E512" s="19" t="s">
        <v>9</v>
      </c>
      <c r="F512" s="32">
        <v>4.68</v>
      </c>
      <c r="G512" s="32">
        <v>4.1399999999999997</v>
      </c>
      <c r="H512" s="32">
        <v>3.36</v>
      </c>
      <c r="I512" s="21">
        <v>43592750.909999996</v>
      </c>
      <c r="J512" s="21">
        <v>11022270.140000001</v>
      </c>
      <c r="K512" s="22">
        <v>0</v>
      </c>
      <c r="L512" s="21">
        <v>16132703.210000001</v>
      </c>
      <c r="M512" s="21">
        <v>27956773.190000001</v>
      </c>
      <c r="N512" s="23">
        <f>INDEX(Cost!$E:$E,MATCH(Result_Risk7!$C512,Cost!$A:$A,0))</f>
        <v>12003523.460000001</v>
      </c>
      <c r="O512" s="23">
        <f t="shared" si="28"/>
        <v>15953249.73</v>
      </c>
      <c r="P512" s="24" t="str">
        <f t="shared" si="29"/>
        <v>60%</v>
      </c>
      <c r="Q512" s="23">
        <f t="shared" si="30"/>
        <v>9571949.8379999995</v>
      </c>
      <c r="R512" s="25" t="str">
        <f t="shared" si="31"/>
        <v>ลงทุนได้</v>
      </c>
      <c r="S512" s="11"/>
      <c r="W512" s="42"/>
    </row>
    <row r="513" spans="1:23">
      <c r="A513" s="18">
        <v>8</v>
      </c>
      <c r="B513" s="19" t="s">
        <v>1062</v>
      </c>
      <c r="C513" s="19" t="s">
        <v>1075</v>
      </c>
      <c r="D513" s="19" t="s">
        <v>1076</v>
      </c>
      <c r="E513" s="19" t="s">
        <v>9</v>
      </c>
      <c r="F513" s="32">
        <v>5.81</v>
      </c>
      <c r="G513" s="32">
        <v>5.58</v>
      </c>
      <c r="H513" s="32">
        <v>4.3099999999999996</v>
      </c>
      <c r="I513" s="21">
        <v>62952442.100000001</v>
      </c>
      <c r="J513" s="21">
        <v>5256568.09</v>
      </c>
      <c r="K513" s="22">
        <v>0</v>
      </c>
      <c r="L513" s="21">
        <v>6857214.2800000003</v>
      </c>
      <c r="M513" s="21">
        <v>43325452.490000002</v>
      </c>
      <c r="N513" s="23">
        <f>INDEX(Cost!$E:$E,MATCH(Result_Risk7!$C513,Cost!$A:$A,0))</f>
        <v>11254199.649999999</v>
      </c>
      <c r="O513" s="23">
        <f t="shared" si="28"/>
        <v>32071252.840000004</v>
      </c>
      <c r="P513" s="24" t="str">
        <f t="shared" si="29"/>
        <v>60%</v>
      </c>
      <c r="Q513" s="23">
        <f t="shared" si="30"/>
        <v>19242751.704</v>
      </c>
      <c r="R513" s="25" t="str">
        <f t="shared" si="31"/>
        <v>ลงทุนได้</v>
      </c>
      <c r="S513" s="11"/>
      <c r="W513" s="42"/>
    </row>
    <row r="514" spans="1:23">
      <c r="A514" s="18">
        <v>8</v>
      </c>
      <c r="B514" s="19" t="s">
        <v>1062</v>
      </c>
      <c r="C514" s="19" t="s">
        <v>1077</v>
      </c>
      <c r="D514" s="19" t="s">
        <v>1078</v>
      </c>
      <c r="E514" s="19" t="s">
        <v>9</v>
      </c>
      <c r="F514" s="32">
        <v>3.99</v>
      </c>
      <c r="G514" s="32">
        <v>3.77</v>
      </c>
      <c r="H514" s="32">
        <v>2.0499999999999998</v>
      </c>
      <c r="I514" s="21">
        <v>20263017.829999998</v>
      </c>
      <c r="J514" s="21">
        <v>5975568.96</v>
      </c>
      <c r="K514" s="22">
        <v>0</v>
      </c>
      <c r="L514" s="21">
        <v>8236122.8099999996</v>
      </c>
      <c r="M514" s="21">
        <v>7121410.8899999997</v>
      </c>
      <c r="N514" s="23">
        <f>INDEX(Cost!$E:$E,MATCH(Result_Risk7!$C514,Cost!$A:$A,0))</f>
        <v>6889046.5474999994</v>
      </c>
      <c r="O514" s="23">
        <f t="shared" si="28"/>
        <v>232364.34250000026</v>
      </c>
      <c r="P514" s="24" t="str">
        <f t="shared" si="29"/>
        <v>40%</v>
      </c>
      <c r="Q514" s="23">
        <f t="shared" si="30"/>
        <v>92945.73700000011</v>
      </c>
      <c r="R514" s="25" t="str">
        <f t="shared" si="31"/>
        <v>ลงทุนได้</v>
      </c>
      <c r="S514" s="11"/>
      <c r="W514" s="42"/>
    </row>
    <row r="515" spans="1:23">
      <c r="A515" s="18">
        <v>8</v>
      </c>
      <c r="B515" s="19" t="s">
        <v>1079</v>
      </c>
      <c r="C515" s="19" t="s">
        <v>1080</v>
      </c>
      <c r="D515" s="19" t="s">
        <v>1081</v>
      </c>
      <c r="E515" s="19" t="s">
        <v>47</v>
      </c>
      <c r="F515" s="32">
        <v>1.73</v>
      </c>
      <c r="G515" s="32">
        <v>1.55</v>
      </c>
      <c r="H515" s="32">
        <v>0.47</v>
      </c>
      <c r="I515" s="21">
        <v>206586147.97999999</v>
      </c>
      <c r="J515" s="21">
        <v>96643666.120000005</v>
      </c>
      <c r="K515" s="22">
        <v>1</v>
      </c>
      <c r="L515" s="21">
        <v>170899059.59</v>
      </c>
      <c r="M515" s="21">
        <v>-149711145.5</v>
      </c>
      <c r="N515" s="23">
        <f>INDEX(Cost!$E:$E,MATCH(Result_Risk7!$C515,Cost!$A:$A,0))</f>
        <v>99697978.370000005</v>
      </c>
      <c r="O515" s="23">
        <f t="shared" si="28"/>
        <v>-249409123.87</v>
      </c>
      <c r="P515" s="24" t="str">
        <f t="shared" si="29"/>
        <v>0%</v>
      </c>
      <c r="Q515" s="23">
        <f t="shared" si="30"/>
        <v>0</v>
      </c>
      <c r="R515" s="25" t="str">
        <f t="shared" si="31"/>
        <v/>
      </c>
      <c r="S515" s="11"/>
      <c r="W515" s="42"/>
    </row>
    <row r="516" spans="1:23">
      <c r="A516" s="18">
        <v>8</v>
      </c>
      <c r="B516" s="19" t="s">
        <v>1079</v>
      </c>
      <c r="C516" s="19" t="s">
        <v>1082</v>
      </c>
      <c r="D516" s="19" t="s">
        <v>1083</v>
      </c>
      <c r="E516" s="19" t="s">
        <v>9</v>
      </c>
      <c r="F516" s="32">
        <v>10.130000000000001</v>
      </c>
      <c r="G516" s="32">
        <v>9.74</v>
      </c>
      <c r="H516" s="32">
        <v>6.65</v>
      </c>
      <c r="I516" s="21">
        <v>51175946.82</v>
      </c>
      <c r="J516" s="21">
        <v>24389033.829999998</v>
      </c>
      <c r="K516" s="22">
        <v>0</v>
      </c>
      <c r="L516" s="21">
        <v>29784661.600000001</v>
      </c>
      <c r="M516" s="21">
        <v>31677244.91</v>
      </c>
      <c r="N516" s="23">
        <f>INDEX(Cost!$E:$E,MATCH(Result_Risk7!$C516,Cost!$A:$A,0))</f>
        <v>10916470.112500001</v>
      </c>
      <c r="O516" s="23">
        <f t="shared" ref="O516:O579" si="32">M516-N516</f>
        <v>20760774.797499999</v>
      </c>
      <c r="P516" s="24" t="str">
        <f t="shared" ref="P516:P579" si="33">IF(H516&gt;3,"60%",IF(H516&gt;=2.51,"50%",IF(H516&gt;=2.01,"40%",IF(H516&gt;=1.51,"30%","0%"))))</f>
        <v>60%</v>
      </c>
      <c r="Q516" s="23">
        <f t="shared" ref="Q516:Q579" si="34">IF(O516&gt;0,O516*P516,0)</f>
        <v>12456464.8785</v>
      </c>
      <c r="R516" s="25" t="str">
        <f t="shared" ref="R516:R579" si="35">IF(Q516&gt;0,"ลงทุนได้","")</f>
        <v>ลงทุนได้</v>
      </c>
      <c r="S516" s="11"/>
      <c r="W516" s="42"/>
    </row>
    <row r="517" spans="1:23">
      <c r="A517" s="18">
        <v>8</v>
      </c>
      <c r="B517" s="19" t="s">
        <v>1079</v>
      </c>
      <c r="C517" s="19" t="s">
        <v>1084</v>
      </c>
      <c r="D517" s="19" t="s">
        <v>1085</v>
      </c>
      <c r="E517" s="19" t="s">
        <v>9</v>
      </c>
      <c r="F517" s="32">
        <v>2.36</v>
      </c>
      <c r="G517" s="32">
        <v>1.95</v>
      </c>
      <c r="H517" s="32">
        <v>0.85</v>
      </c>
      <c r="I517" s="21">
        <v>29730823.719999999</v>
      </c>
      <c r="J517" s="21">
        <v>72403890.340000004</v>
      </c>
      <c r="K517" s="22">
        <v>0</v>
      </c>
      <c r="L517" s="21">
        <v>83545872.239999995</v>
      </c>
      <c r="M517" s="21">
        <v>-3258462.18</v>
      </c>
      <c r="N517" s="23">
        <f>INDEX(Cost!$E:$E,MATCH(Result_Risk7!$C517,Cost!$A:$A,0))</f>
        <v>17043352.510000002</v>
      </c>
      <c r="O517" s="23">
        <f t="shared" si="32"/>
        <v>-20301814.690000001</v>
      </c>
      <c r="P517" s="24" t="str">
        <f t="shared" si="33"/>
        <v>0%</v>
      </c>
      <c r="Q517" s="23">
        <f t="shared" si="34"/>
        <v>0</v>
      </c>
      <c r="R517" s="25" t="str">
        <f t="shared" si="35"/>
        <v/>
      </c>
      <c r="S517" s="11"/>
      <c r="W517" s="42"/>
    </row>
    <row r="518" spans="1:23">
      <c r="A518" s="18">
        <v>8</v>
      </c>
      <c r="B518" s="19" t="s">
        <v>1079</v>
      </c>
      <c r="C518" s="19" t="s">
        <v>1086</v>
      </c>
      <c r="D518" s="19" t="s">
        <v>1087</v>
      </c>
      <c r="E518" s="19" t="s">
        <v>9</v>
      </c>
      <c r="F518" s="32">
        <v>2.83</v>
      </c>
      <c r="G518" s="32">
        <v>2.52</v>
      </c>
      <c r="H518" s="32">
        <v>1.9</v>
      </c>
      <c r="I518" s="21">
        <v>34897110.740000002</v>
      </c>
      <c r="J518" s="21">
        <v>20412446.73</v>
      </c>
      <c r="K518" s="22">
        <v>0</v>
      </c>
      <c r="L518" s="21">
        <v>25010958.329999998</v>
      </c>
      <c r="M518" s="21">
        <v>17170052.640000001</v>
      </c>
      <c r="N518" s="23">
        <f>INDEX(Cost!$E:$E,MATCH(Result_Risk7!$C518,Cost!$A:$A,0))</f>
        <v>14684226.307500001</v>
      </c>
      <c r="O518" s="23">
        <f t="shared" si="32"/>
        <v>2485826.3324999996</v>
      </c>
      <c r="P518" s="24" t="str">
        <f t="shared" si="33"/>
        <v>30%</v>
      </c>
      <c r="Q518" s="23">
        <f t="shared" si="34"/>
        <v>745747.89974999987</v>
      </c>
      <c r="R518" s="25" t="str">
        <f t="shared" si="35"/>
        <v>ลงทุนได้</v>
      </c>
      <c r="S518" s="11"/>
      <c r="W518" s="42"/>
    </row>
    <row r="519" spans="1:23">
      <c r="A519" s="18">
        <v>8</v>
      </c>
      <c r="B519" s="19" t="s">
        <v>1079</v>
      </c>
      <c r="C519" s="19" t="s">
        <v>1088</v>
      </c>
      <c r="D519" s="19" t="s">
        <v>1089</v>
      </c>
      <c r="E519" s="19" t="s">
        <v>9</v>
      </c>
      <c r="F519" s="32">
        <v>5.12</v>
      </c>
      <c r="G519" s="32">
        <v>4.58</v>
      </c>
      <c r="H519" s="32">
        <v>2.0299999999999998</v>
      </c>
      <c r="I519" s="21">
        <v>14291312.91</v>
      </c>
      <c r="J519" s="21">
        <v>4345031.9000000004</v>
      </c>
      <c r="K519" s="22">
        <v>0</v>
      </c>
      <c r="L519" s="21">
        <v>7694061.0499999998</v>
      </c>
      <c r="M519" s="21">
        <v>3580770.19</v>
      </c>
      <c r="N519" s="23">
        <f>INDEX(Cost!$E:$E,MATCH(Result_Risk7!$C519,Cost!$A:$A,0))</f>
        <v>7017953.0149999987</v>
      </c>
      <c r="O519" s="23">
        <f t="shared" si="32"/>
        <v>-3437182.8249999988</v>
      </c>
      <c r="P519" s="24" t="str">
        <f t="shared" si="33"/>
        <v>40%</v>
      </c>
      <c r="Q519" s="23">
        <f t="shared" si="34"/>
        <v>0</v>
      </c>
      <c r="R519" s="25" t="str">
        <f t="shared" si="35"/>
        <v/>
      </c>
      <c r="S519" s="11"/>
      <c r="W519" s="42"/>
    </row>
    <row r="520" spans="1:23">
      <c r="A520" s="18">
        <v>8</v>
      </c>
      <c r="B520" s="19" t="s">
        <v>1079</v>
      </c>
      <c r="C520" s="19" t="s">
        <v>1090</v>
      </c>
      <c r="D520" s="19" t="s">
        <v>1091</v>
      </c>
      <c r="E520" s="19" t="s">
        <v>9</v>
      </c>
      <c r="F520" s="32">
        <v>5.42</v>
      </c>
      <c r="G520" s="32">
        <v>5.07</v>
      </c>
      <c r="H520" s="32">
        <v>3.77</v>
      </c>
      <c r="I520" s="21">
        <v>23071685.66</v>
      </c>
      <c r="J520" s="21">
        <v>12131811.57</v>
      </c>
      <c r="K520" s="22">
        <v>0</v>
      </c>
      <c r="L520" s="21">
        <v>14547079.720000001</v>
      </c>
      <c r="M520" s="21">
        <v>14424176.75</v>
      </c>
      <c r="N520" s="23">
        <f>INDEX(Cost!$E:$E,MATCH(Result_Risk7!$C520,Cost!$A:$A,0))</f>
        <v>8549746.1950000003</v>
      </c>
      <c r="O520" s="23">
        <f t="shared" si="32"/>
        <v>5874430.5549999997</v>
      </c>
      <c r="P520" s="24" t="str">
        <f t="shared" si="33"/>
        <v>60%</v>
      </c>
      <c r="Q520" s="23">
        <f t="shared" si="34"/>
        <v>3524658.3329999996</v>
      </c>
      <c r="R520" s="25" t="str">
        <f t="shared" si="35"/>
        <v>ลงทุนได้</v>
      </c>
      <c r="S520" s="11"/>
      <c r="W520" s="42"/>
    </row>
    <row r="521" spans="1:23">
      <c r="A521" s="18">
        <v>8</v>
      </c>
      <c r="B521" s="19" t="s">
        <v>1079</v>
      </c>
      <c r="C521" s="19" t="s">
        <v>1092</v>
      </c>
      <c r="D521" s="19" t="s">
        <v>1093</v>
      </c>
      <c r="E521" s="19" t="s">
        <v>9</v>
      </c>
      <c r="F521" s="32">
        <v>3.45</v>
      </c>
      <c r="G521" s="32">
        <v>3.21</v>
      </c>
      <c r="H521" s="32">
        <v>1.26</v>
      </c>
      <c r="I521" s="21">
        <v>29516664.989999998</v>
      </c>
      <c r="J521" s="21">
        <v>35336196.579999998</v>
      </c>
      <c r="K521" s="22">
        <v>0</v>
      </c>
      <c r="L521" s="21">
        <v>36462490.890000001</v>
      </c>
      <c r="M521" s="21">
        <v>3119103.24</v>
      </c>
      <c r="N521" s="23">
        <f>INDEX(Cost!$E:$E,MATCH(Result_Risk7!$C521,Cost!$A:$A,0))</f>
        <v>6805335.0075000003</v>
      </c>
      <c r="O521" s="23">
        <f t="shared" si="32"/>
        <v>-3686231.7675000001</v>
      </c>
      <c r="P521" s="24" t="str">
        <f t="shared" si="33"/>
        <v>0%</v>
      </c>
      <c r="Q521" s="23">
        <f t="shared" si="34"/>
        <v>0</v>
      </c>
      <c r="R521" s="25" t="str">
        <f t="shared" si="35"/>
        <v/>
      </c>
      <c r="S521" s="11"/>
      <c r="W521" s="42"/>
    </row>
    <row r="522" spans="1:23">
      <c r="A522" s="18">
        <v>8</v>
      </c>
      <c r="B522" s="19" t="s">
        <v>1079</v>
      </c>
      <c r="C522" s="19" t="s">
        <v>1094</v>
      </c>
      <c r="D522" s="19" t="s">
        <v>1095</v>
      </c>
      <c r="E522" s="19" t="s">
        <v>9</v>
      </c>
      <c r="F522" s="32">
        <v>1.38</v>
      </c>
      <c r="G522" s="32">
        <v>1.2</v>
      </c>
      <c r="H522" s="32">
        <v>0.56000000000000005</v>
      </c>
      <c r="I522" s="21">
        <v>29871451.829999998</v>
      </c>
      <c r="J522" s="21">
        <v>21938740.789999999</v>
      </c>
      <c r="K522" s="22">
        <v>2</v>
      </c>
      <c r="L522" s="21">
        <v>35368803.399999999</v>
      </c>
      <c r="M522" s="21">
        <v>-34541843.700000003</v>
      </c>
      <c r="N522" s="23">
        <f>INDEX(Cost!$E:$E,MATCH(Result_Risk7!$C522,Cost!$A:$A,0))</f>
        <v>27112280.214999996</v>
      </c>
      <c r="O522" s="23">
        <f t="shared" si="32"/>
        <v>-61654123.914999999</v>
      </c>
      <c r="P522" s="24" t="str">
        <f t="shared" si="33"/>
        <v>0%</v>
      </c>
      <c r="Q522" s="23">
        <f t="shared" si="34"/>
        <v>0</v>
      </c>
      <c r="R522" s="25" t="str">
        <f t="shared" si="35"/>
        <v/>
      </c>
      <c r="S522" s="11"/>
      <c r="W522" s="42"/>
    </row>
    <row r="523" spans="1:23">
      <c r="A523" s="18">
        <v>8</v>
      </c>
      <c r="B523" s="19" t="s">
        <v>1079</v>
      </c>
      <c r="C523" s="19" t="s">
        <v>1096</v>
      </c>
      <c r="D523" s="19" t="s">
        <v>1097</v>
      </c>
      <c r="E523" s="19" t="s">
        <v>9</v>
      </c>
      <c r="F523" s="32">
        <v>2.17</v>
      </c>
      <c r="G523" s="32">
        <v>1.85</v>
      </c>
      <c r="H523" s="32">
        <v>1.18</v>
      </c>
      <c r="I523" s="21">
        <v>13402908.890000001</v>
      </c>
      <c r="J523" s="21">
        <v>7250873.4900000002</v>
      </c>
      <c r="K523" s="22">
        <v>0</v>
      </c>
      <c r="L523" s="21">
        <v>10373417</v>
      </c>
      <c r="M523" s="21">
        <v>2098050.7599999998</v>
      </c>
      <c r="N523" s="23">
        <f>INDEX(Cost!$E:$E,MATCH(Result_Risk7!$C523,Cost!$A:$A,0))</f>
        <v>6954557.2200000007</v>
      </c>
      <c r="O523" s="23">
        <f t="shared" si="32"/>
        <v>-4856506.4600000009</v>
      </c>
      <c r="P523" s="24" t="str">
        <f t="shared" si="33"/>
        <v>0%</v>
      </c>
      <c r="Q523" s="23">
        <f t="shared" si="34"/>
        <v>0</v>
      </c>
      <c r="R523" s="25" t="str">
        <f t="shared" si="35"/>
        <v/>
      </c>
      <c r="S523" s="11"/>
      <c r="W523" s="42"/>
    </row>
    <row r="524" spans="1:23">
      <c r="A524" s="18">
        <v>8</v>
      </c>
      <c r="B524" s="19" t="s">
        <v>1079</v>
      </c>
      <c r="C524" s="19" t="s">
        <v>1098</v>
      </c>
      <c r="D524" s="19" t="s">
        <v>1099</v>
      </c>
      <c r="E524" s="19" t="s">
        <v>9</v>
      </c>
      <c r="F524" s="32">
        <v>3.34</v>
      </c>
      <c r="G524" s="32">
        <v>3.07</v>
      </c>
      <c r="H524" s="32">
        <v>0.56999999999999995</v>
      </c>
      <c r="I524" s="21">
        <v>30574989.809999999</v>
      </c>
      <c r="J524" s="21">
        <v>20037269.120000001</v>
      </c>
      <c r="K524" s="22">
        <v>1</v>
      </c>
      <c r="L524" s="21">
        <v>23632879.989999998</v>
      </c>
      <c r="M524" s="21">
        <v>-5619462.8200000003</v>
      </c>
      <c r="N524" s="23">
        <f>INDEX(Cost!$E:$E,MATCH(Result_Risk7!$C524,Cost!$A:$A,0))</f>
        <v>10581455.33</v>
      </c>
      <c r="O524" s="23">
        <f t="shared" si="32"/>
        <v>-16200918.15</v>
      </c>
      <c r="P524" s="24" t="str">
        <f t="shared" si="33"/>
        <v>0%</v>
      </c>
      <c r="Q524" s="23">
        <f t="shared" si="34"/>
        <v>0</v>
      </c>
      <c r="R524" s="25" t="str">
        <f t="shared" si="35"/>
        <v/>
      </c>
      <c r="S524" s="11"/>
      <c r="W524" s="42"/>
    </row>
    <row r="525" spans="1:23">
      <c r="A525" s="18">
        <v>8</v>
      </c>
      <c r="B525" s="19" t="s">
        <v>1079</v>
      </c>
      <c r="C525" s="19" t="s">
        <v>1100</v>
      </c>
      <c r="D525" s="19" t="s">
        <v>1101</v>
      </c>
      <c r="E525" s="19" t="s">
        <v>9</v>
      </c>
      <c r="F525" s="32">
        <v>2.46</v>
      </c>
      <c r="G525" s="32">
        <v>2.2200000000000002</v>
      </c>
      <c r="H525" s="32">
        <v>1.26</v>
      </c>
      <c r="I525" s="21">
        <v>26892814.260000002</v>
      </c>
      <c r="J525" s="21">
        <v>-4607337.22</v>
      </c>
      <c r="K525" s="22">
        <v>1</v>
      </c>
      <c r="L525" s="21">
        <v>-1106026.56</v>
      </c>
      <c r="M525" s="21">
        <v>4777963.28</v>
      </c>
      <c r="N525" s="23">
        <f>INDEX(Cost!$E:$E,MATCH(Result_Risk7!$C525,Cost!$A:$A,0))</f>
        <v>14065642.477500003</v>
      </c>
      <c r="O525" s="23">
        <f t="shared" si="32"/>
        <v>-9287679.1975000016</v>
      </c>
      <c r="P525" s="24" t="str">
        <f t="shared" si="33"/>
        <v>0%</v>
      </c>
      <c r="Q525" s="23">
        <f t="shared" si="34"/>
        <v>0</v>
      </c>
      <c r="R525" s="25" t="str">
        <f t="shared" si="35"/>
        <v/>
      </c>
      <c r="S525" s="11"/>
      <c r="W525" s="42"/>
    </row>
    <row r="526" spans="1:23">
      <c r="A526" s="18">
        <v>8</v>
      </c>
      <c r="B526" s="19" t="s">
        <v>1079</v>
      </c>
      <c r="C526" s="19" t="s">
        <v>1102</v>
      </c>
      <c r="D526" s="19" t="s">
        <v>1103</v>
      </c>
      <c r="E526" s="19" t="s">
        <v>9</v>
      </c>
      <c r="F526" s="32">
        <v>1.66</v>
      </c>
      <c r="G526" s="32">
        <v>1.53</v>
      </c>
      <c r="H526" s="32">
        <v>0.9</v>
      </c>
      <c r="I526" s="21">
        <v>29840620.030000001</v>
      </c>
      <c r="J526" s="21">
        <v>18327834.579999998</v>
      </c>
      <c r="K526" s="22">
        <v>0</v>
      </c>
      <c r="L526" s="21">
        <v>26955811.789999999</v>
      </c>
      <c r="M526" s="21">
        <v>-4317166.28</v>
      </c>
      <c r="N526" s="23">
        <f>INDEX(Cost!$E:$E,MATCH(Result_Risk7!$C526,Cost!$A:$A,0))</f>
        <v>18759645.190000001</v>
      </c>
      <c r="O526" s="23">
        <f t="shared" si="32"/>
        <v>-23076811.470000003</v>
      </c>
      <c r="P526" s="24" t="str">
        <f t="shared" si="33"/>
        <v>0%</v>
      </c>
      <c r="Q526" s="23">
        <f t="shared" si="34"/>
        <v>0</v>
      </c>
      <c r="R526" s="25" t="str">
        <f t="shared" si="35"/>
        <v/>
      </c>
      <c r="S526" s="11"/>
      <c r="W526" s="42"/>
    </row>
    <row r="527" spans="1:23">
      <c r="A527" s="18">
        <v>8</v>
      </c>
      <c r="B527" s="19" t="s">
        <v>1079</v>
      </c>
      <c r="C527" s="19" t="s">
        <v>1104</v>
      </c>
      <c r="D527" s="19" t="s">
        <v>1105</v>
      </c>
      <c r="E527" s="19" t="s">
        <v>9</v>
      </c>
      <c r="F527" s="32">
        <v>7.09</v>
      </c>
      <c r="G527" s="32">
        <v>6.88</v>
      </c>
      <c r="H527" s="32">
        <v>5.95</v>
      </c>
      <c r="I527" s="21">
        <v>64440732.380000003</v>
      </c>
      <c r="J527" s="21">
        <v>6990191.1699999999</v>
      </c>
      <c r="K527" s="22">
        <v>0</v>
      </c>
      <c r="L527" s="21">
        <v>10828215.91</v>
      </c>
      <c r="M527" s="21">
        <v>52306891.32</v>
      </c>
      <c r="N527" s="23">
        <f>INDEX(Cost!$E:$E,MATCH(Result_Risk7!$C527,Cost!$A:$A,0))</f>
        <v>9255721.0399999991</v>
      </c>
      <c r="O527" s="23">
        <f t="shared" si="32"/>
        <v>43051170.280000001</v>
      </c>
      <c r="P527" s="24" t="str">
        <f t="shared" si="33"/>
        <v>60%</v>
      </c>
      <c r="Q527" s="23">
        <f t="shared" si="34"/>
        <v>25830702.168000001</v>
      </c>
      <c r="R527" s="25" t="str">
        <f t="shared" si="35"/>
        <v>ลงทุนได้</v>
      </c>
      <c r="S527" s="11"/>
      <c r="W527" s="42"/>
    </row>
    <row r="528" spans="1:23">
      <c r="A528" s="18">
        <v>8</v>
      </c>
      <c r="B528" s="19" t="s">
        <v>1079</v>
      </c>
      <c r="C528" s="19" t="s">
        <v>1106</v>
      </c>
      <c r="D528" s="19" t="s">
        <v>1107</v>
      </c>
      <c r="E528" s="19" t="s">
        <v>9</v>
      </c>
      <c r="F528" s="32">
        <v>3.01</v>
      </c>
      <c r="G528" s="32">
        <v>2.5099999999999998</v>
      </c>
      <c r="H528" s="32">
        <v>1.34</v>
      </c>
      <c r="I528" s="21">
        <v>15598939.439999999</v>
      </c>
      <c r="J528" s="21">
        <v>4786223.82</v>
      </c>
      <c r="K528" s="22">
        <v>0</v>
      </c>
      <c r="L528" s="21">
        <v>9970336.1999999993</v>
      </c>
      <c r="M528" s="21">
        <v>2629896.38</v>
      </c>
      <c r="N528" s="23">
        <f>INDEX(Cost!$E:$E,MATCH(Result_Risk7!$C528,Cost!$A:$A,0))</f>
        <v>6573316.0274999999</v>
      </c>
      <c r="O528" s="23">
        <f t="shared" si="32"/>
        <v>-3943419.6475</v>
      </c>
      <c r="P528" s="24" t="str">
        <f t="shared" si="33"/>
        <v>0%</v>
      </c>
      <c r="Q528" s="23">
        <f t="shared" si="34"/>
        <v>0</v>
      </c>
      <c r="R528" s="25" t="str">
        <f t="shared" si="35"/>
        <v/>
      </c>
      <c r="S528" s="11"/>
      <c r="W528" s="42"/>
    </row>
    <row r="529" spans="1:23">
      <c r="A529" s="18">
        <v>8</v>
      </c>
      <c r="B529" s="19" t="s">
        <v>1108</v>
      </c>
      <c r="C529" s="19" t="s">
        <v>1109</v>
      </c>
      <c r="D529" s="19" t="s">
        <v>1110</v>
      </c>
      <c r="E529" s="19" t="s">
        <v>6</v>
      </c>
      <c r="F529" s="32">
        <v>2.46</v>
      </c>
      <c r="G529" s="32">
        <v>2.17</v>
      </c>
      <c r="H529" s="32">
        <v>0.56000000000000005</v>
      </c>
      <c r="I529" s="21">
        <v>578546066.69000006</v>
      </c>
      <c r="J529" s="21">
        <v>366605967.06999999</v>
      </c>
      <c r="K529" s="22">
        <v>1</v>
      </c>
      <c r="L529" s="21">
        <v>483358455.83999997</v>
      </c>
      <c r="M529" s="21">
        <v>-175165714.18000001</v>
      </c>
      <c r="N529" s="23">
        <f>INDEX(Cost!$E:$E,MATCH(Result_Risk7!$C529,Cost!$A:$A,0))</f>
        <v>188713899.96749997</v>
      </c>
      <c r="O529" s="23">
        <f t="shared" si="32"/>
        <v>-363879614.14749998</v>
      </c>
      <c r="P529" s="24" t="str">
        <f t="shared" si="33"/>
        <v>0%</v>
      </c>
      <c r="Q529" s="23">
        <f t="shared" si="34"/>
        <v>0</v>
      </c>
      <c r="R529" s="25" t="str">
        <f t="shared" si="35"/>
        <v/>
      </c>
      <c r="S529" s="11"/>
      <c r="W529" s="42"/>
    </row>
    <row r="530" spans="1:23">
      <c r="A530" s="18">
        <v>8</v>
      </c>
      <c r="B530" s="19" t="s">
        <v>1108</v>
      </c>
      <c r="C530" s="19" t="s">
        <v>1111</v>
      </c>
      <c r="D530" s="19" t="s">
        <v>1112</v>
      </c>
      <c r="E530" s="19" t="s">
        <v>9</v>
      </c>
      <c r="F530" s="32">
        <v>12.59</v>
      </c>
      <c r="G530" s="32">
        <v>11.74</v>
      </c>
      <c r="H530" s="32">
        <v>7.61</v>
      </c>
      <c r="I530" s="21">
        <v>83594307.930000007</v>
      </c>
      <c r="J530" s="21">
        <v>12950811.539999999</v>
      </c>
      <c r="K530" s="22">
        <v>0</v>
      </c>
      <c r="L530" s="21">
        <v>18317995.289999999</v>
      </c>
      <c r="M530" s="21">
        <v>47697215.759999998</v>
      </c>
      <c r="N530" s="23">
        <f>INDEX(Cost!$E:$E,MATCH(Result_Risk7!$C530,Cost!$A:$A,0))</f>
        <v>9312687.6024999991</v>
      </c>
      <c r="O530" s="23">
        <f t="shared" si="32"/>
        <v>38384528.157499999</v>
      </c>
      <c r="P530" s="24" t="str">
        <f t="shared" si="33"/>
        <v>60%</v>
      </c>
      <c r="Q530" s="23">
        <f t="shared" si="34"/>
        <v>23030716.894499999</v>
      </c>
      <c r="R530" s="25" t="str">
        <f t="shared" si="35"/>
        <v>ลงทุนได้</v>
      </c>
      <c r="S530" s="11"/>
      <c r="W530" s="42"/>
    </row>
    <row r="531" spans="1:23">
      <c r="A531" s="18">
        <v>8</v>
      </c>
      <c r="B531" s="19" t="s">
        <v>1108</v>
      </c>
      <c r="C531" s="19" t="s">
        <v>1113</v>
      </c>
      <c r="D531" s="19" t="s">
        <v>1114</v>
      </c>
      <c r="E531" s="19" t="s">
        <v>9</v>
      </c>
      <c r="F531" s="32">
        <v>3.72</v>
      </c>
      <c r="G531" s="32">
        <v>3.54</v>
      </c>
      <c r="H531" s="32">
        <v>3.01</v>
      </c>
      <c r="I531" s="21">
        <v>36914992.420000002</v>
      </c>
      <c r="J531" s="21">
        <v>16662990.25</v>
      </c>
      <c r="K531" s="22">
        <v>0</v>
      </c>
      <c r="L531" s="21">
        <v>19700677.34</v>
      </c>
      <c r="M531" s="21">
        <v>27145876.469999999</v>
      </c>
      <c r="N531" s="23">
        <f>INDEX(Cost!$E:$E,MATCH(Result_Risk7!$C531,Cost!$A:$A,0))</f>
        <v>7785475.6899999995</v>
      </c>
      <c r="O531" s="23">
        <f t="shared" si="32"/>
        <v>19360400.780000001</v>
      </c>
      <c r="P531" s="24" t="str">
        <f t="shared" si="33"/>
        <v>60%</v>
      </c>
      <c r="Q531" s="23">
        <f t="shared" si="34"/>
        <v>11616240.468</v>
      </c>
      <c r="R531" s="25" t="str">
        <f t="shared" si="35"/>
        <v>ลงทุนได้</v>
      </c>
      <c r="S531" s="11"/>
      <c r="W531" s="42"/>
    </row>
    <row r="532" spans="1:23">
      <c r="A532" s="18">
        <v>8</v>
      </c>
      <c r="B532" s="19" t="s">
        <v>1108</v>
      </c>
      <c r="C532" s="19" t="s">
        <v>1115</v>
      </c>
      <c r="D532" s="19" t="s">
        <v>1116</v>
      </c>
      <c r="E532" s="19" t="s">
        <v>9</v>
      </c>
      <c r="F532" s="32">
        <v>2.86</v>
      </c>
      <c r="G532" s="32">
        <v>2.17</v>
      </c>
      <c r="H532" s="32">
        <v>0.59</v>
      </c>
      <c r="I532" s="21">
        <v>57957092.960000001</v>
      </c>
      <c r="J532" s="21">
        <v>6459972.7800000003</v>
      </c>
      <c r="K532" s="22">
        <v>1</v>
      </c>
      <c r="L532" s="21">
        <v>8266433.1500000004</v>
      </c>
      <c r="M532" s="21">
        <v>-13106400.789999999</v>
      </c>
      <c r="N532" s="23">
        <f>INDEX(Cost!$E:$E,MATCH(Result_Risk7!$C532,Cost!$A:$A,0))</f>
        <v>16200269.607499998</v>
      </c>
      <c r="O532" s="23">
        <f t="shared" si="32"/>
        <v>-29306670.397499997</v>
      </c>
      <c r="P532" s="24" t="str">
        <f t="shared" si="33"/>
        <v>0%</v>
      </c>
      <c r="Q532" s="23">
        <f t="shared" si="34"/>
        <v>0</v>
      </c>
      <c r="R532" s="25" t="str">
        <f t="shared" si="35"/>
        <v/>
      </c>
      <c r="S532" s="11"/>
      <c r="W532" s="42"/>
    </row>
    <row r="533" spans="1:23">
      <c r="A533" s="18">
        <v>8</v>
      </c>
      <c r="B533" s="19" t="s">
        <v>1108</v>
      </c>
      <c r="C533" s="19" t="s">
        <v>1117</v>
      </c>
      <c r="D533" s="19" t="s">
        <v>1118</v>
      </c>
      <c r="E533" s="19" t="s">
        <v>9</v>
      </c>
      <c r="F533" s="32">
        <v>2.83</v>
      </c>
      <c r="G533" s="32">
        <v>2.61</v>
      </c>
      <c r="H533" s="32">
        <v>1.42</v>
      </c>
      <c r="I533" s="21">
        <v>43066897.979999997</v>
      </c>
      <c r="J533" s="21">
        <v>47629288.82</v>
      </c>
      <c r="K533" s="22">
        <v>0</v>
      </c>
      <c r="L533" s="21">
        <v>52811727.450000003</v>
      </c>
      <c r="M533" s="21">
        <v>9964483.5</v>
      </c>
      <c r="N533" s="23">
        <f>INDEX(Cost!$E:$E,MATCH(Result_Risk7!$C533,Cost!$A:$A,0))</f>
        <v>15650366.774999999</v>
      </c>
      <c r="O533" s="23">
        <f t="shared" si="32"/>
        <v>-5685883.2749999985</v>
      </c>
      <c r="P533" s="24" t="str">
        <f t="shared" si="33"/>
        <v>0%</v>
      </c>
      <c r="Q533" s="23">
        <f t="shared" si="34"/>
        <v>0</v>
      </c>
      <c r="R533" s="25" t="str">
        <f t="shared" si="35"/>
        <v/>
      </c>
      <c r="S533" s="11"/>
      <c r="W533" s="42"/>
    </row>
    <row r="534" spans="1:23">
      <c r="A534" s="18">
        <v>8</v>
      </c>
      <c r="B534" s="19" t="s">
        <v>1108</v>
      </c>
      <c r="C534" s="19" t="s">
        <v>1119</v>
      </c>
      <c r="D534" s="19" t="s">
        <v>1120</v>
      </c>
      <c r="E534" s="19" t="s">
        <v>9</v>
      </c>
      <c r="F534" s="32">
        <v>5.62</v>
      </c>
      <c r="G534" s="32">
        <v>5.3</v>
      </c>
      <c r="H534" s="32">
        <v>2.13</v>
      </c>
      <c r="I534" s="21">
        <v>52771751.170000002</v>
      </c>
      <c r="J534" s="21">
        <v>36307163.450000003</v>
      </c>
      <c r="K534" s="22">
        <v>0</v>
      </c>
      <c r="L534" s="21">
        <v>37800491.68</v>
      </c>
      <c r="M534" s="21">
        <v>12962138.9</v>
      </c>
      <c r="N534" s="23">
        <f>INDEX(Cost!$E:$E,MATCH(Result_Risk7!$C534,Cost!$A:$A,0))</f>
        <v>11276987.800000001</v>
      </c>
      <c r="O534" s="23">
        <f t="shared" si="32"/>
        <v>1685151.0999999996</v>
      </c>
      <c r="P534" s="24" t="str">
        <f t="shared" si="33"/>
        <v>40%</v>
      </c>
      <c r="Q534" s="23">
        <f t="shared" si="34"/>
        <v>674060.44</v>
      </c>
      <c r="R534" s="25" t="str">
        <f t="shared" si="35"/>
        <v>ลงทุนได้</v>
      </c>
      <c r="S534" s="11"/>
      <c r="W534" s="42"/>
    </row>
    <row r="535" spans="1:23">
      <c r="A535" s="18">
        <v>8</v>
      </c>
      <c r="B535" s="19" t="s">
        <v>1108</v>
      </c>
      <c r="C535" s="19" t="s">
        <v>1121</v>
      </c>
      <c r="D535" s="19" t="s">
        <v>1122</v>
      </c>
      <c r="E535" s="19" t="s">
        <v>9</v>
      </c>
      <c r="F535" s="32">
        <v>3.66</v>
      </c>
      <c r="G535" s="32">
        <v>3.48</v>
      </c>
      <c r="H535" s="32">
        <v>2.83</v>
      </c>
      <c r="I535" s="21">
        <v>15858600.99</v>
      </c>
      <c r="J535" s="21">
        <v>3820861.35</v>
      </c>
      <c r="K535" s="22">
        <v>0</v>
      </c>
      <c r="L535" s="21">
        <v>4662766.37</v>
      </c>
      <c r="M535" s="21">
        <v>10754748.57</v>
      </c>
      <c r="N535" s="23">
        <f>INDEX(Cost!$E:$E,MATCH(Result_Risk7!$C535,Cost!$A:$A,0))</f>
        <v>5270142.9024999999</v>
      </c>
      <c r="O535" s="23">
        <f t="shared" si="32"/>
        <v>5484605.6675000004</v>
      </c>
      <c r="P535" s="24" t="str">
        <f t="shared" si="33"/>
        <v>50%</v>
      </c>
      <c r="Q535" s="23">
        <f t="shared" si="34"/>
        <v>2742302.8337500002</v>
      </c>
      <c r="R535" s="25" t="str">
        <f t="shared" si="35"/>
        <v>ลงทุนได้</v>
      </c>
      <c r="S535" s="11"/>
      <c r="W535" s="42"/>
    </row>
    <row r="536" spans="1:23">
      <c r="A536" s="18">
        <v>8</v>
      </c>
      <c r="B536" s="19" t="s">
        <v>1108</v>
      </c>
      <c r="C536" s="19" t="s">
        <v>1123</v>
      </c>
      <c r="D536" s="19" t="s">
        <v>1124</v>
      </c>
      <c r="E536" s="19" t="s">
        <v>47</v>
      </c>
      <c r="F536" s="32">
        <v>3.45</v>
      </c>
      <c r="G536" s="32">
        <v>3.08</v>
      </c>
      <c r="H536" s="32">
        <v>1.02</v>
      </c>
      <c r="I536" s="21">
        <v>174344121.74000001</v>
      </c>
      <c r="J536" s="21">
        <v>-14964658.58</v>
      </c>
      <c r="K536" s="22">
        <v>1</v>
      </c>
      <c r="L536" s="21">
        <v>27159580.559999999</v>
      </c>
      <c r="M536" s="21">
        <v>-1877332.72</v>
      </c>
      <c r="N536" s="23">
        <f>INDEX(Cost!$E:$E,MATCH(Result_Risk7!$C536,Cost!$A:$A,0))</f>
        <v>53300455.489999995</v>
      </c>
      <c r="O536" s="23">
        <f t="shared" si="32"/>
        <v>-55177788.209999993</v>
      </c>
      <c r="P536" s="24" t="str">
        <f t="shared" si="33"/>
        <v>0%</v>
      </c>
      <c r="Q536" s="23">
        <f t="shared" si="34"/>
        <v>0</v>
      </c>
      <c r="R536" s="25" t="str">
        <f t="shared" si="35"/>
        <v/>
      </c>
      <c r="S536" s="11"/>
      <c r="W536" s="42"/>
    </row>
    <row r="537" spans="1:23">
      <c r="A537" s="18">
        <v>8</v>
      </c>
      <c r="B537" s="19" t="s">
        <v>1108</v>
      </c>
      <c r="C537" s="19" t="s">
        <v>1125</v>
      </c>
      <c r="D537" s="19" t="s">
        <v>1126</v>
      </c>
      <c r="E537" s="19" t="s">
        <v>9</v>
      </c>
      <c r="F537" s="32">
        <v>5.4</v>
      </c>
      <c r="G537" s="32">
        <v>5.0199999999999996</v>
      </c>
      <c r="H537" s="32">
        <v>3.05</v>
      </c>
      <c r="I537" s="21">
        <v>51891426.359999999</v>
      </c>
      <c r="J537" s="21">
        <v>23324756.280000001</v>
      </c>
      <c r="K537" s="22">
        <v>0</v>
      </c>
      <c r="L537" s="21">
        <v>26336304.43</v>
      </c>
      <c r="M537" s="21">
        <v>24114245</v>
      </c>
      <c r="N537" s="23">
        <f>INDEX(Cost!$E:$E,MATCH(Result_Risk7!$C537,Cost!$A:$A,0))</f>
        <v>10733810.895</v>
      </c>
      <c r="O537" s="23">
        <f t="shared" si="32"/>
        <v>13380434.105</v>
      </c>
      <c r="P537" s="24" t="str">
        <f t="shared" si="33"/>
        <v>60%</v>
      </c>
      <c r="Q537" s="23">
        <f t="shared" si="34"/>
        <v>8028260.4629999995</v>
      </c>
      <c r="R537" s="25" t="str">
        <f t="shared" si="35"/>
        <v>ลงทุนได้</v>
      </c>
      <c r="S537" s="11"/>
      <c r="W537" s="42"/>
    </row>
    <row r="538" spans="1:23">
      <c r="A538" s="18">
        <v>8</v>
      </c>
      <c r="B538" s="19" t="s">
        <v>1108</v>
      </c>
      <c r="C538" s="19" t="s">
        <v>1127</v>
      </c>
      <c r="D538" s="19" t="s">
        <v>1128</v>
      </c>
      <c r="E538" s="19" t="s">
        <v>9</v>
      </c>
      <c r="F538" s="32">
        <v>1.88</v>
      </c>
      <c r="G538" s="32">
        <v>1.56</v>
      </c>
      <c r="H538" s="32">
        <v>0.43</v>
      </c>
      <c r="I538" s="21">
        <v>19592234.800000001</v>
      </c>
      <c r="J538" s="21">
        <v>16217653.4</v>
      </c>
      <c r="K538" s="22">
        <v>1</v>
      </c>
      <c r="L538" s="21">
        <v>26009684.829999998</v>
      </c>
      <c r="M538" s="21">
        <v>-12683373.42</v>
      </c>
      <c r="N538" s="23">
        <f>INDEX(Cost!$E:$E,MATCH(Result_Risk7!$C538,Cost!$A:$A,0))</f>
        <v>20089556.922499999</v>
      </c>
      <c r="O538" s="23">
        <f t="shared" si="32"/>
        <v>-32772930.342500001</v>
      </c>
      <c r="P538" s="24" t="str">
        <f t="shared" si="33"/>
        <v>0%</v>
      </c>
      <c r="Q538" s="23">
        <f t="shared" si="34"/>
        <v>0</v>
      </c>
      <c r="R538" s="25" t="str">
        <f t="shared" si="35"/>
        <v/>
      </c>
      <c r="S538" s="11"/>
      <c r="W538" s="42"/>
    </row>
    <row r="539" spans="1:23">
      <c r="A539" s="18">
        <v>8</v>
      </c>
      <c r="B539" s="19" t="s">
        <v>1108</v>
      </c>
      <c r="C539" s="19" t="s">
        <v>1129</v>
      </c>
      <c r="D539" s="19" t="s">
        <v>1130</v>
      </c>
      <c r="E539" s="19" t="s">
        <v>9</v>
      </c>
      <c r="F539" s="32">
        <v>2.78</v>
      </c>
      <c r="G539" s="32">
        <v>2.41</v>
      </c>
      <c r="H539" s="32">
        <v>1.22</v>
      </c>
      <c r="I539" s="21">
        <v>55474442.789999999</v>
      </c>
      <c r="J539" s="21">
        <v>46280398.310000002</v>
      </c>
      <c r="K539" s="22">
        <v>0</v>
      </c>
      <c r="L539" s="21">
        <v>30882234.84</v>
      </c>
      <c r="M539" s="21">
        <v>6608506.2199999997</v>
      </c>
      <c r="N539" s="23">
        <f>INDEX(Cost!$E:$E,MATCH(Result_Risk7!$C539,Cost!$A:$A,0))</f>
        <v>18031048.189999998</v>
      </c>
      <c r="O539" s="23">
        <f t="shared" si="32"/>
        <v>-11422541.969999999</v>
      </c>
      <c r="P539" s="24" t="str">
        <f t="shared" si="33"/>
        <v>0%</v>
      </c>
      <c r="Q539" s="23">
        <f t="shared" si="34"/>
        <v>0</v>
      </c>
      <c r="R539" s="25" t="str">
        <f t="shared" si="35"/>
        <v/>
      </c>
      <c r="S539" s="11"/>
      <c r="W539" s="42"/>
    </row>
    <row r="540" spans="1:23">
      <c r="A540" s="18">
        <v>8</v>
      </c>
      <c r="B540" s="19" t="s">
        <v>1108</v>
      </c>
      <c r="C540" s="19" t="s">
        <v>1131</v>
      </c>
      <c r="D540" s="19" t="s">
        <v>1132</v>
      </c>
      <c r="E540" s="19" t="s">
        <v>9</v>
      </c>
      <c r="F540" s="32">
        <v>9.74</v>
      </c>
      <c r="G540" s="32">
        <v>9.3000000000000007</v>
      </c>
      <c r="H540" s="32">
        <v>6.95</v>
      </c>
      <c r="I540" s="21">
        <v>47204059.060000002</v>
      </c>
      <c r="J540" s="21">
        <v>12432249.58</v>
      </c>
      <c r="K540" s="22">
        <v>0</v>
      </c>
      <c r="L540" s="21">
        <v>15625446.42</v>
      </c>
      <c r="M540" s="21">
        <v>32111299.420000002</v>
      </c>
      <c r="N540" s="23">
        <f>INDEX(Cost!$E:$E,MATCH(Result_Risk7!$C540,Cost!$A:$A,0))</f>
        <v>9859491.4649999999</v>
      </c>
      <c r="O540" s="23">
        <f t="shared" si="32"/>
        <v>22251807.955000002</v>
      </c>
      <c r="P540" s="24" t="str">
        <f t="shared" si="33"/>
        <v>60%</v>
      </c>
      <c r="Q540" s="23">
        <f t="shared" si="34"/>
        <v>13351084.773</v>
      </c>
      <c r="R540" s="25" t="str">
        <f t="shared" si="35"/>
        <v>ลงทุนได้</v>
      </c>
      <c r="S540" s="11"/>
      <c r="W540" s="42"/>
    </row>
    <row r="541" spans="1:23">
      <c r="A541" s="18">
        <v>8</v>
      </c>
      <c r="B541" s="19" t="s">
        <v>1108</v>
      </c>
      <c r="C541" s="19" t="s">
        <v>1133</v>
      </c>
      <c r="D541" s="19" t="s">
        <v>1134</v>
      </c>
      <c r="E541" s="19" t="s">
        <v>9</v>
      </c>
      <c r="F541" s="32">
        <v>2.79</v>
      </c>
      <c r="G541" s="32">
        <v>2.57</v>
      </c>
      <c r="H541" s="32">
        <v>1.4</v>
      </c>
      <c r="I541" s="21">
        <v>18388707.199999999</v>
      </c>
      <c r="J541" s="21">
        <v>9826814.9299999997</v>
      </c>
      <c r="K541" s="22">
        <v>0</v>
      </c>
      <c r="L541" s="21">
        <v>14122125.18</v>
      </c>
      <c r="M541" s="21">
        <v>4043583.51</v>
      </c>
      <c r="N541" s="23">
        <f>INDEX(Cost!$E:$E,MATCH(Result_Risk7!$C541,Cost!$A:$A,0))</f>
        <v>5959632.5274999999</v>
      </c>
      <c r="O541" s="23">
        <f t="shared" si="32"/>
        <v>-1916049.0175000001</v>
      </c>
      <c r="P541" s="24" t="str">
        <f t="shared" si="33"/>
        <v>0%</v>
      </c>
      <c r="Q541" s="23">
        <f t="shared" si="34"/>
        <v>0</v>
      </c>
      <c r="R541" s="25" t="str">
        <f t="shared" si="35"/>
        <v/>
      </c>
      <c r="S541" s="11"/>
      <c r="W541" s="42"/>
    </row>
    <row r="542" spans="1:23">
      <c r="A542" s="18">
        <v>8</v>
      </c>
      <c r="B542" s="19" t="s">
        <v>1108</v>
      </c>
      <c r="C542" s="19" t="s">
        <v>1135</v>
      </c>
      <c r="D542" s="19" t="s">
        <v>1136</v>
      </c>
      <c r="E542" s="19" t="s">
        <v>9</v>
      </c>
      <c r="F542" s="32">
        <v>7.07</v>
      </c>
      <c r="G542" s="32">
        <v>6.54</v>
      </c>
      <c r="H542" s="32">
        <v>3.59</v>
      </c>
      <c r="I542" s="21">
        <v>43649746.259999998</v>
      </c>
      <c r="J542" s="21">
        <v>31873874.59</v>
      </c>
      <c r="K542" s="22">
        <v>0</v>
      </c>
      <c r="L542" s="21">
        <v>34818233.869999997</v>
      </c>
      <c r="M542" s="21">
        <v>18364504.760000002</v>
      </c>
      <c r="N542" s="23">
        <f>INDEX(Cost!$E:$E,MATCH(Result_Risk7!$C542,Cost!$A:$A,0))</f>
        <v>10129053.825000001</v>
      </c>
      <c r="O542" s="23">
        <f t="shared" si="32"/>
        <v>8235450.9350000005</v>
      </c>
      <c r="P542" s="24" t="str">
        <f t="shared" si="33"/>
        <v>60%</v>
      </c>
      <c r="Q542" s="23">
        <f t="shared" si="34"/>
        <v>4941270.5609999998</v>
      </c>
      <c r="R542" s="25" t="str">
        <f t="shared" si="35"/>
        <v>ลงทุนได้</v>
      </c>
      <c r="S542" s="11"/>
      <c r="W542" s="42"/>
    </row>
    <row r="543" spans="1:23">
      <c r="A543" s="18">
        <v>8</v>
      </c>
      <c r="B543" s="19" t="s">
        <v>1108</v>
      </c>
      <c r="C543" s="19" t="s">
        <v>1137</v>
      </c>
      <c r="D543" s="19" t="s">
        <v>1138</v>
      </c>
      <c r="E543" s="19" t="s">
        <v>9</v>
      </c>
      <c r="F543" s="32">
        <v>2.5099999999999998</v>
      </c>
      <c r="G543" s="32">
        <v>2.14</v>
      </c>
      <c r="H543" s="32">
        <v>1.42</v>
      </c>
      <c r="I543" s="21">
        <v>23209549.5</v>
      </c>
      <c r="J543" s="21">
        <v>13678177.359999999</v>
      </c>
      <c r="K543" s="22">
        <v>0</v>
      </c>
      <c r="L543" s="21">
        <v>16116167.23</v>
      </c>
      <c r="M543" s="21">
        <v>6251056.96</v>
      </c>
      <c r="N543" s="23">
        <f>INDEX(Cost!$E:$E,MATCH(Result_Risk7!$C543,Cost!$A:$A,0))</f>
        <v>8593347.2624999993</v>
      </c>
      <c r="O543" s="23">
        <f t="shared" si="32"/>
        <v>-2342290.3024999993</v>
      </c>
      <c r="P543" s="24" t="str">
        <f t="shared" si="33"/>
        <v>0%</v>
      </c>
      <c r="Q543" s="23">
        <f t="shared" si="34"/>
        <v>0</v>
      </c>
      <c r="R543" s="25" t="str">
        <f t="shared" si="35"/>
        <v/>
      </c>
      <c r="S543" s="11"/>
      <c r="W543" s="42"/>
    </row>
    <row r="544" spans="1:23">
      <c r="A544" s="18">
        <v>8</v>
      </c>
      <c r="B544" s="19" t="s">
        <v>1108</v>
      </c>
      <c r="C544" s="19" t="s">
        <v>1139</v>
      </c>
      <c r="D544" s="19" t="s">
        <v>1140</v>
      </c>
      <c r="E544" s="19" t="s">
        <v>9</v>
      </c>
      <c r="F544" s="32">
        <v>18.37</v>
      </c>
      <c r="G544" s="32">
        <v>17.57</v>
      </c>
      <c r="H544" s="32">
        <v>12.29</v>
      </c>
      <c r="I544" s="21">
        <v>65235254.119999997</v>
      </c>
      <c r="J544" s="21">
        <v>3889003</v>
      </c>
      <c r="K544" s="22">
        <v>0</v>
      </c>
      <c r="L544" s="21">
        <v>9536896.9199999999</v>
      </c>
      <c r="M544" s="21">
        <v>42377468.979999997</v>
      </c>
      <c r="N544" s="23">
        <f>INDEX(Cost!$E:$E,MATCH(Result_Risk7!$C544,Cost!$A:$A,0))</f>
        <v>8879514.379999999</v>
      </c>
      <c r="O544" s="23">
        <f t="shared" si="32"/>
        <v>33497954.599999998</v>
      </c>
      <c r="P544" s="24" t="str">
        <f t="shared" si="33"/>
        <v>60%</v>
      </c>
      <c r="Q544" s="23">
        <f t="shared" si="34"/>
        <v>20098772.759999998</v>
      </c>
      <c r="R544" s="25" t="str">
        <f t="shared" si="35"/>
        <v>ลงทุนได้</v>
      </c>
      <c r="S544" s="11"/>
      <c r="W544" s="42"/>
    </row>
    <row r="545" spans="1:23">
      <c r="A545" s="18">
        <v>8</v>
      </c>
      <c r="B545" s="19" t="s">
        <v>1108</v>
      </c>
      <c r="C545" s="19" t="s">
        <v>1141</v>
      </c>
      <c r="D545" s="19" t="s">
        <v>1142</v>
      </c>
      <c r="E545" s="19" t="s">
        <v>47</v>
      </c>
      <c r="F545" s="32">
        <v>4.93</v>
      </c>
      <c r="G545" s="32">
        <v>4.3600000000000003</v>
      </c>
      <c r="H545" s="32">
        <v>2.2000000000000002</v>
      </c>
      <c r="I545" s="21">
        <v>303192731.19999999</v>
      </c>
      <c r="J545" s="21">
        <v>178923960.52000001</v>
      </c>
      <c r="K545" s="22">
        <v>0</v>
      </c>
      <c r="L545" s="21">
        <v>214045274.63</v>
      </c>
      <c r="M545" s="21">
        <v>92091258.689999998</v>
      </c>
      <c r="N545" s="23">
        <f>INDEX(Cost!$E:$E,MATCH(Result_Risk7!$C545,Cost!$A:$A,0))</f>
        <v>48218364.0075</v>
      </c>
      <c r="O545" s="23">
        <f t="shared" si="32"/>
        <v>43872894.682499997</v>
      </c>
      <c r="P545" s="24" t="str">
        <f t="shared" si="33"/>
        <v>40%</v>
      </c>
      <c r="Q545" s="23">
        <f t="shared" si="34"/>
        <v>17549157.873</v>
      </c>
      <c r="R545" s="25" t="str">
        <f t="shared" si="35"/>
        <v>ลงทุนได้</v>
      </c>
      <c r="S545" s="11"/>
      <c r="W545" s="42"/>
    </row>
    <row r="546" spans="1:23">
      <c r="A546" s="18">
        <v>8</v>
      </c>
      <c r="B546" s="19" t="s">
        <v>1108</v>
      </c>
      <c r="C546" s="19" t="s">
        <v>1143</v>
      </c>
      <c r="D546" s="19" t="s">
        <v>1144</v>
      </c>
      <c r="E546" s="19" t="s">
        <v>9</v>
      </c>
      <c r="F546" s="32">
        <v>8.6199999999999992</v>
      </c>
      <c r="G546" s="32">
        <v>8.1199999999999992</v>
      </c>
      <c r="H546" s="32">
        <v>5.78</v>
      </c>
      <c r="I546" s="21">
        <v>57223417.700000003</v>
      </c>
      <c r="J546" s="21">
        <v>24166659.370000001</v>
      </c>
      <c r="K546" s="22">
        <v>0</v>
      </c>
      <c r="L546" s="21">
        <v>31430265.34</v>
      </c>
      <c r="M546" s="21">
        <v>35865634.490000002</v>
      </c>
      <c r="N546" s="23">
        <f>INDEX(Cost!$E:$E,MATCH(Result_Risk7!$C546,Cost!$A:$A,0))</f>
        <v>7794334.5325000007</v>
      </c>
      <c r="O546" s="23">
        <f t="shared" si="32"/>
        <v>28071299.957500003</v>
      </c>
      <c r="P546" s="24" t="str">
        <f t="shared" si="33"/>
        <v>60%</v>
      </c>
      <c r="Q546" s="23">
        <f t="shared" si="34"/>
        <v>16842779.9745</v>
      </c>
      <c r="R546" s="25" t="str">
        <f t="shared" si="35"/>
        <v>ลงทุนได้</v>
      </c>
      <c r="S546" s="11"/>
      <c r="W546" s="42"/>
    </row>
    <row r="547" spans="1:23">
      <c r="A547" s="18">
        <v>8</v>
      </c>
      <c r="B547" s="19" t="s">
        <v>1145</v>
      </c>
      <c r="C547" s="19" t="s">
        <v>1146</v>
      </c>
      <c r="D547" s="19" t="s">
        <v>1147</v>
      </c>
      <c r="E547" s="19" t="s">
        <v>47</v>
      </c>
      <c r="F547" s="32">
        <v>6.52</v>
      </c>
      <c r="G547" s="32">
        <v>6.05</v>
      </c>
      <c r="H547" s="32">
        <v>4.07</v>
      </c>
      <c r="I547" s="21">
        <v>622764120.63999999</v>
      </c>
      <c r="J547" s="21">
        <v>147624954.02000001</v>
      </c>
      <c r="K547" s="22">
        <v>0</v>
      </c>
      <c r="L547" s="21">
        <v>187514938.69</v>
      </c>
      <c r="M547" s="21">
        <v>346536419.12</v>
      </c>
      <c r="N547" s="23">
        <f>INDEX(Cost!$E:$E,MATCH(Result_Risk7!$C547,Cost!$A:$A,0))</f>
        <v>82308558.310000002</v>
      </c>
      <c r="O547" s="23">
        <f t="shared" si="32"/>
        <v>264227860.81</v>
      </c>
      <c r="P547" s="24" t="str">
        <f t="shared" si="33"/>
        <v>60%</v>
      </c>
      <c r="Q547" s="23">
        <f t="shared" si="34"/>
        <v>158536716.486</v>
      </c>
      <c r="R547" s="25" t="str">
        <f t="shared" si="35"/>
        <v>ลงทุนได้</v>
      </c>
      <c r="S547" s="11"/>
      <c r="W547" s="42"/>
    </row>
    <row r="548" spans="1:23">
      <c r="A548" s="18">
        <v>8</v>
      </c>
      <c r="B548" s="19" t="s">
        <v>1145</v>
      </c>
      <c r="C548" s="19" t="s">
        <v>1148</v>
      </c>
      <c r="D548" s="19" t="s">
        <v>1149</v>
      </c>
      <c r="E548" s="19" t="s">
        <v>9</v>
      </c>
      <c r="F548" s="32">
        <v>2.34</v>
      </c>
      <c r="G548" s="32">
        <v>2.16</v>
      </c>
      <c r="H548" s="32">
        <v>0.78</v>
      </c>
      <c r="I548" s="21">
        <v>64823073.899999999</v>
      </c>
      <c r="J548" s="21">
        <v>30158465.309999999</v>
      </c>
      <c r="K548" s="22">
        <v>1</v>
      </c>
      <c r="L548" s="21">
        <v>38253825.969999999</v>
      </c>
      <c r="M548" s="21">
        <v>-10697484.4</v>
      </c>
      <c r="N548" s="23">
        <f>INDEX(Cost!$E:$E,MATCH(Result_Risk7!$C548,Cost!$A:$A,0))</f>
        <v>29938393.787500001</v>
      </c>
      <c r="O548" s="23">
        <f t="shared" si="32"/>
        <v>-40635878.1875</v>
      </c>
      <c r="P548" s="24" t="str">
        <f t="shared" si="33"/>
        <v>0%</v>
      </c>
      <c r="Q548" s="23">
        <f t="shared" si="34"/>
        <v>0</v>
      </c>
      <c r="R548" s="25" t="str">
        <f t="shared" si="35"/>
        <v/>
      </c>
      <c r="S548" s="11"/>
      <c r="W548" s="42"/>
    </row>
    <row r="549" spans="1:23">
      <c r="A549" s="18">
        <v>8</v>
      </c>
      <c r="B549" s="19" t="s">
        <v>1145</v>
      </c>
      <c r="C549" s="19" t="s">
        <v>1150</v>
      </c>
      <c r="D549" s="19" t="s">
        <v>1151</v>
      </c>
      <c r="E549" s="19" t="s">
        <v>9</v>
      </c>
      <c r="F549" s="32">
        <v>1.53</v>
      </c>
      <c r="G549" s="32">
        <v>1.4</v>
      </c>
      <c r="H549" s="32">
        <v>0.56000000000000005</v>
      </c>
      <c r="I549" s="21">
        <v>10182759.67</v>
      </c>
      <c r="J549" s="21">
        <v>12355452.050000001</v>
      </c>
      <c r="K549" s="22">
        <v>1</v>
      </c>
      <c r="L549" s="21">
        <v>11713021.27</v>
      </c>
      <c r="M549" s="21">
        <v>-8434369.2300000004</v>
      </c>
      <c r="N549" s="23">
        <f>INDEX(Cost!$E:$E,MATCH(Result_Risk7!$C549,Cost!$A:$A,0))</f>
        <v>10299935.655000001</v>
      </c>
      <c r="O549" s="23">
        <f t="shared" si="32"/>
        <v>-18734304.885000002</v>
      </c>
      <c r="P549" s="24" t="str">
        <f t="shared" si="33"/>
        <v>0%</v>
      </c>
      <c r="Q549" s="23">
        <f t="shared" si="34"/>
        <v>0</v>
      </c>
      <c r="R549" s="25" t="str">
        <f t="shared" si="35"/>
        <v/>
      </c>
      <c r="S549" s="11"/>
      <c r="W549" s="42"/>
    </row>
    <row r="550" spans="1:23">
      <c r="A550" s="18">
        <v>8</v>
      </c>
      <c r="B550" s="19" t="s">
        <v>1145</v>
      </c>
      <c r="C550" s="19" t="s">
        <v>1152</v>
      </c>
      <c r="D550" s="19" t="s">
        <v>1153</v>
      </c>
      <c r="E550" s="19" t="s">
        <v>9</v>
      </c>
      <c r="F550" s="32">
        <v>2.17</v>
      </c>
      <c r="G550" s="32">
        <v>1.99</v>
      </c>
      <c r="H550" s="32">
        <v>1.1000000000000001</v>
      </c>
      <c r="I550" s="21">
        <v>21552972.02</v>
      </c>
      <c r="J550" s="21">
        <v>8876878.5199999996</v>
      </c>
      <c r="K550" s="22">
        <v>0</v>
      </c>
      <c r="L550" s="21">
        <v>21739412.309999999</v>
      </c>
      <c r="M550" s="21">
        <v>1813427.2</v>
      </c>
      <c r="N550" s="23">
        <f>INDEX(Cost!$E:$E,MATCH(Result_Risk7!$C550,Cost!$A:$A,0))</f>
        <v>11482205.814999999</v>
      </c>
      <c r="O550" s="23">
        <f t="shared" si="32"/>
        <v>-9668778.6150000002</v>
      </c>
      <c r="P550" s="24" t="str">
        <f t="shared" si="33"/>
        <v>0%</v>
      </c>
      <c r="Q550" s="23">
        <f t="shared" si="34"/>
        <v>0</v>
      </c>
      <c r="R550" s="25" t="str">
        <f t="shared" si="35"/>
        <v/>
      </c>
      <c r="S550" s="11"/>
      <c r="W550" s="42"/>
    </row>
    <row r="551" spans="1:23">
      <c r="A551" s="18">
        <v>8</v>
      </c>
      <c r="B551" s="19" t="s">
        <v>1145</v>
      </c>
      <c r="C551" s="19" t="s">
        <v>1154</v>
      </c>
      <c r="D551" s="19" t="s">
        <v>1155</v>
      </c>
      <c r="E551" s="19" t="s">
        <v>9</v>
      </c>
      <c r="F551" s="32">
        <v>0.82</v>
      </c>
      <c r="G551" s="32">
        <v>0.71</v>
      </c>
      <c r="H551" s="32">
        <v>0.24</v>
      </c>
      <c r="I551" s="21">
        <v>-43672504.170000002</v>
      </c>
      <c r="J551" s="21">
        <v>168022187.33000001</v>
      </c>
      <c r="K551" s="22">
        <v>5</v>
      </c>
      <c r="L551" s="21">
        <v>78584860.219999999</v>
      </c>
      <c r="M551" s="21">
        <v>-182945884.16999999</v>
      </c>
      <c r="N551" s="23">
        <f>INDEX(Cost!$E:$E,MATCH(Result_Risk7!$C551,Cost!$A:$A,0))</f>
        <v>60621137.757500008</v>
      </c>
      <c r="O551" s="23">
        <f t="shared" si="32"/>
        <v>-243567021.92750001</v>
      </c>
      <c r="P551" s="24" t="str">
        <f t="shared" si="33"/>
        <v>0%</v>
      </c>
      <c r="Q551" s="23">
        <f t="shared" si="34"/>
        <v>0</v>
      </c>
      <c r="R551" s="25" t="str">
        <f t="shared" si="35"/>
        <v/>
      </c>
      <c r="S551" s="11"/>
      <c r="W551" s="42"/>
    </row>
    <row r="552" spans="1:23">
      <c r="A552" s="18">
        <v>8</v>
      </c>
      <c r="B552" s="19" t="s">
        <v>1145</v>
      </c>
      <c r="C552" s="19" t="s">
        <v>1156</v>
      </c>
      <c r="D552" s="19" t="s">
        <v>1157</v>
      </c>
      <c r="E552" s="19" t="s">
        <v>9</v>
      </c>
      <c r="F552" s="32">
        <v>4.5</v>
      </c>
      <c r="G552" s="32">
        <v>4.28</v>
      </c>
      <c r="H552" s="32">
        <v>3.38</v>
      </c>
      <c r="I552" s="21">
        <v>34132296.829999998</v>
      </c>
      <c r="J552" s="21">
        <v>11699515.42</v>
      </c>
      <c r="K552" s="22">
        <v>0</v>
      </c>
      <c r="L552" s="21">
        <v>13837816.32</v>
      </c>
      <c r="M552" s="21">
        <v>21467019.75</v>
      </c>
      <c r="N552" s="23">
        <f>INDEX(Cost!$E:$E,MATCH(Result_Risk7!$C552,Cost!$A:$A,0))</f>
        <v>7505361.4800000004</v>
      </c>
      <c r="O552" s="23">
        <f t="shared" si="32"/>
        <v>13961658.27</v>
      </c>
      <c r="P552" s="24" t="str">
        <f t="shared" si="33"/>
        <v>60%</v>
      </c>
      <c r="Q552" s="23">
        <f t="shared" si="34"/>
        <v>8376994.9619999994</v>
      </c>
      <c r="R552" s="25" t="str">
        <f t="shared" si="35"/>
        <v>ลงทุนได้</v>
      </c>
      <c r="S552" s="11"/>
      <c r="W552" s="42"/>
    </row>
    <row r="553" spans="1:23">
      <c r="A553" s="18">
        <v>8</v>
      </c>
      <c r="B553" s="19" t="s">
        <v>1145</v>
      </c>
      <c r="C553" s="19" t="s">
        <v>1158</v>
      </c>
      <c r="D553" s="19" t="s">
        <v>1159</v>
      </c>
      <c r="E553" s="19" t="s">
        <v>9</v>
      </c>
      <c r="F553" s="32">
        <v>1.0900000000000001</v>
      </c>
      <c r="G553" s="32">
        <v>0.99</v>
      </c>
      <c r="H553" s="32">
        <v>0.47</v>
      </c>
      <c r="I553" s="21">
        <v>1162038.98</v>
      </c>
      <c r="J553" s="21">
        <v>7221902.4900000002</v>
      </c>
      <c r="K553" s="22">
        <v>3</v>
      </c>
      <c r="L553" s="21">
        <v>10555288.48</v>
      </c>
      <c r="M553" s="21">
        <v>-7112062.71</v>
      </c>
      <c r="N553" s="23">
        <f>INDEX(Cost!$E:$E,MATCH(Result_Risk7!$C553,Cost!$A:$A,0))</f>
        <v>6082382.8624999998</v>
      </c>
      <c r="O553" s="23">
        <f t="shared" si="32"/>
        <v>-13194445.5725</v>
      </c>
      <c r="P553" s="24" t="str">
        <f t="shared" si="33"/>
        <v>0%</v>
      </c>
      <c r="Q553" s="23">
        <f t="shared" si="34"/>
        <v>0</v>
      </c>
      <c r="R553" s="25" t="str">
        <f t="shared" si="35"/>
        <v/>
      </c>
      <c r="S553" s="11"/>
      <c r="W553" s="42"/>
    </row>
    <row r="554" spans="1:23">
      <c r="A554" s="18">
        <v>8</v>
      </c>
      <c r="B554" s="19" t="s">
        <v>1145</v>
      </c>
      <c r="C554" s="19" t="s">
        <v>1160</v>
      </c>
      <c r="D554" s="19" t="s">
        <v>1161</v>
      </c>
      <c r="E554" s="19" t="s">
        <v>9</v>
      </c>
      <c r="F554" s="32">
        <v>2.84</v>
      </c>
      <c r="G554" s="32">
        <v>2.61</v>
      </c>
      <c r="H554" s="32">
        <v>1.8</v>
      </c>
      <c r="I554" s="21">
        <v>46042592.549999997</v>
      </c>
      <c r="J554" s="21">
        <v>7426923.4199999999</v>
      </c>
      <c r="K554" s="22">
        <v>0</v>
      </c>
      <c r="L554" s="21">
        <v>9329372.3000000007</v>
      </c>
      <c r="M554" s="21">
        <v>19524956.699999999</v>
      </c>
      <c r="N554" s="23">
        <f>INDEX(Cost!$E:$E,MATCH(Result_Risk7!$C554,Cost!$A:$A,0))</f>
        <v>10564511.6425</v>
      </c>
      <c r="O554" s="23">
        <f t="shared" si="32"/>
        <v>8960445.0574999992</v>
      </c>
      <c r="P554" s="24" t="str">
        <f t="shared" si="33"/>
        <v>30%</v>
      </c>
      <c r="Q554" s="23">
        <f t="shared" si="34"/>
        <v>2688133.5172499996</v>
      </c>
      <c r="R554" s="25" t="str">
        <f t="shared" si="35"/>
        <v>ลงทุนได้</v>
      </c>
      <c r="S554" s="11"/>
      <c r="W554" s="42"/>
    </row>
    <row r="555" spans="1:23">
      <c r="A555" s="18">
        <v>8</v>
      </c>
      <c r="B555" s="19" t="s">
        <v>1145</v>
      </c>
      <c r="C555" s="19" t="s">
        <v>1162</v>
      </c>
      <c r="D555" s="19" t="s">
        <v>1163</v>
      </c>
      <c r="E555" s="19" t="s">
        <v>9</v>
      </c>
      <c r="F555" s="32">
        <v>2.56</v>
      </c>
      <c r="G555" s="32">
        <v>2.41</v>
      </c>
      <c r="H555" s="32">
        <v>1.32</v>
      </c>
      <c r="I555" s="21">
        <v>15823485.109999999</v>
      </c>
      <c r="J555" s="21">
        <v>7195561.8200000003</v>
      </c>
      <c r="K555" s="22">
        <v>0</v>
      </c>
      <c r="L555" s="21">
        <v>10705767.460000001</v>
      </c>
      <c r="M555" s="21">
        <v>3138341.88</v>
      </c>
      <c r="N555" s="23">
        <f>INDEX(Cost!$E:$E,MATCH(Result_Risk7!$C555,Cost!$A:$A,0))</f>
        <v>8514865.8900000006</v>
      </c>
      <c r="O555" s="23">
        <f t="shared" si="32"/>
        <v>-5376524.0100000007</v>
      </c>
      <c r="P555" s="24" t="str">
        <f t="shared" si="33"/>
        <v>0%</v>
      </c>
      <c r="Q555" s="23">
        <f t="shared" si="34"/>
        <v>0</v>
      </c>
      <c r="R555" s="25" t="str">
        <f t="shared" si="35"/>
        <v/>
      </c>
      <c r="S555" s="11"/>
      <c r="W555" s="42"/>
    </row>
    <row r="556" spans="1:23">
      <c r="A556" s="18">
        <v>8</v>
      </c>
      <c r="B556" s="19" t="s">
        <v>1164</v>
      </c>
      <c r="C556" s="19" t="s">
        <v>1165</v>
      </c>
      <c r="D556" s="19" t="s">
        <v>1166</v>
      </c>
      <c r="E556" s="19" t="s">
        <v>47</v>
      </c>
      <c r="F556" s="32">
        <v>4.59</v>
      </c>
      <c r="G556" s="32">
        <v>4.34</v>
      </c>
      <c r="H556" s="32">
        <v>2.2400000000000002</v>
      </c>
      <c r="I556" s="21">
        <v>422494267.87</v>
      </c>
      <c r="J556" s="21">
        <v>195602641.36000001</v>
      </c>
      <c r="K556" s="22">
        <v>0</v>
      </c>
      <c r="L556" s="21">
        <v>236702317.75999999</v>
      </c>
      <c r="M556" s="21">
        <v>146735162.69999999</v>
      </c>
      <c r="N556" s="23">
        <f>INDEX(Cost!$E:$E,MATCH(Result_Risk7!$C556,Cost!$A:$A,0))</f>
        <v>60781416.344999999</v>
      </c>
      <c r="O556" s="23">
        <f t="shared" si="32"/>
        <v>85953746.354999989</v>
      </c>
      <c r="P556" s="24" t="str">
        <f t="shared" si="33"/>
        <v>40%</v>
      </c>
      <c r="Q556" s="23">
        <f t="shared" si="34"/>
        <v>34381498.541999996</v>
      </c>
      <c r="R556" s="25" t="str">
        <f t="shared" si="35"/>
        <v>ลงทุนได้</v>
      </c>
      <c r="S556" s="11"/>
      <c r="W556" s="42"/>
    </row>
    <row r="557" spans="1:23">
      <c r="A557" s="18">
        <v>8</v>
      </c>
      <c r="B557" s="19" t="s">
        <v>1164</v>
      </c>
      <c r="C557" s="19" t="s">
        <v>1167</v>
      </c>
      <c r="D557" s="19" t="s">
        <v>1168</v>
      </c>
      <c r="E557" s="19" t="s">
        <v>9</v>
      </c>
      <c r="F557" s="32">
        <v>2.81</v>
      </c>
      <c r="G557" s="32">
        <v>2.65</v>
      </c>
      <c r="H557" s="32">
        <v>1.44</v>
      </c>
      <c r="I557" s="21">
        <v>63951923.229999997</v>
      </c>
      <c r="J557" s="21">
        <v>34005821.93</v>
      </c>
      <c r="K557" s="22">
        <v>0</v>
      </c>
      <c r="L557" s="21">
        <v>41243098.5</v>
      </c>
      <c r="M557" s="21">
        <v>15489288.74</v>
      </c>
      <c r="N557" s="23">
        <f>INDEX(Cost!$E:$E,MATCH(Result_Risk7!$C557,Cost!$A:$A,0))</f>
        <v>19994516.774999999</v>
      </c>
      <c r="O557" s="23">
        <f t="shared" si="32"/>
        <v>-4505228.0349999983</v>
      </c>
      <c r="P557" s="24" t="str">
        <f t="shared" si="33"/>
        <v>0%</v>
      </c>
      <c r="Q557" s="23">
        <f t="shared" si="34"/>
        <v>0</v>
      </c>
      <c r="R557" s="25" t="str">
        <f t="shared" si="35"/>
        <v/>
      </c>
      <c r="S557" s="11"/>
      <c r="W557" s="42"/>
    </row>
    <row r="558" spans="1:23">
      <c r="A558" s="18">
        <v>8</v>
      </c>
      <c r="B558" s="19" t="s">
        <v>1164</v>
      </c>
      <c r="C558" s="19" t="s">
        <v>1169</v>
      </c>
      <c r="D558" s="19" t="s">
        <v>1170</v>
      </c>
      <c r="E558" s="19" t="s">
        <v>9</v>
      </c>
      <c r="F558" s="32">
        <v>4.4800000000000004</v>
      </c>
      <c r="G558" s="32">
        <v>4.25</v>
      </c>
      <c r="H558" s="32">
        <v>2.29</v>
      </c>
      <c r="I558" s="21">
        <v>53057347.399999999</v>
      </c>
      <c r="J558" s="21">
        <v>40507871.789999999</v>
      </c>
      <c r="K558" s="22">
        <v>0</v>
      </c>
      <c r="L558" s="21">
        <v>48851509.479999997</v>
      </c>
      <c r="M558" s="21">
        <v>19602715.859999999</v>
      </c>
      <c r="N558" s="23">
        <f>INDEX(Cost!$E:$E,MATCH(Result_Risk7!$C558,Cost!$A:$A,0))</f>
        <v>13218910.4175</v>
      </c>
      <c r="O558" s="23">
        <f t="shared" si="32"/>
        <v>6383805.442499999</v>
      </c>
      <c r="P558" s="24" t="str">
        <f t="shared" si="33"/>
        <v>40%</v>
      </c>
      <c r="Q558" s="23">
        <f t="shared" si="34"/>
        <v>2553522.1769999997</v>
      </c>
      <c r="R558" s="25" t="str">
        <f t="shared" si="35"/>
        <v>ลงทุนได้</v>
      </c>
      <c r="S558" s="11"/>
      <c r="W558" s="42"/>
    </row>
    <row r="559" spans="1:23">
      <c r="A559" s="18">
        <v>8</v>
      </c>
      <c r="B559" s="19" t="s">
        <v>1164</v>
      </c>
      <c r="C559" s="19" t="s">
        <v>1171</v>
      </c>
      <c r="D559" s="19" t="s">
        <v>1172</v>
      </c>
      <c r="E559" s="19" t="s">
        <v>9</v>
      </c>
      <c r="F559" s="32">
        <v>1.95</v>
      </c>
      <c r="G559" s="32">
        <v>1.82</v>
      </c>
      <c r="H559" s="32">
        <v>0.91</v>
      </c>
      <c r="I559" s="21">
        <v>45599191.229999997</v>
      </c>
      <c r="J559" s="21">
        <v>44497821.950000003</v>
      </c>
      <c r="K559" s="22">
        <v>0</v>
      </c>
      <c r="L559" s="21">
        <v>52274239.369999997</v>
      </c>
      <c r="M559" s="21">
        <v>-4347232.37</v>
      </c>
      <c r="N559" s="23">
        <f>INDEX(Cost!$E:$E,MATCH(Result_Risk7!$C559,Cost!$A:$A,0))</f>
        <v>21141032.942500003</v>
      </c>
      <c r="O559" s="23">
        <f t="shared" si="32"/>
        <v>-25488265.312500004</v>
      </c>
      <c r="P559" s="24" t="str">
        <f t="shared" si="33"/>
        <v>0%</v>
      </c>
      <c r="Q559" s="23">
        <f t="shared" si="34"/>
        <v>0</v>
      </c>
      <c r="R559" s="25" t="str">
        <f t="shared" si="35"/>
        <v/>
      </c>
      <c r="S559" s="11"/>
      <c r="W559" s="42"/>
    </row>
    <row r="560" spans="1:23">
      <c r="A560" s="18">
        <v>8</v>
      </c>
      <c r="B560" s="19" t="s">
        <v>1164</v>
      </c>
      <c r="C560" s="19" t="s">
        <v>1173</v>
      </c>
      <c r="D560" s="19" t="s">
        <v>1174</v>
      </c>
      <c r="E560" s="19" t="s">
        <v>9</v>
      </c>
      <c r="F560" s="32">
        <v>3.72</v>
      </c>
      <c r="G560" s="32">
        <v>3.32</v>
      </c>
      <c r="H560" s="32">
        <v>2.14</v>
      </c>
      <c r="I560" s="21">
        <v>52236959.780000001</v>
      </c>
      <c r="J560" s="21">
        <v>40807617.25</v>
      </c>
      <c r="K560" s="22">
        <v>0</v>
      </c>
      <c r="L560" s="21">
        <v>44631030.710000001</v>
      </c>
      <c r="M560" s="21">
        <v>21990934.010000002</v>
      </c>
      <c r="N560" s="23">
        <f>INDEX(Cost!$E:$E,MATCH(Result_Risk7!$C560,Cost!$A:$A,0))</f>
        <v>14017173.405000001</v>
      </c>
      <c r="O560" s="23">
        <f t="shared" si="32"/>
        <v>7973760.6050000004</v>
      </c>
      <c r="P560" s="24" t="str">
        <f t="shared" si="33"/>
        <v>40%</v>
      </c>
      <c r="Q560" s="23">
        <f t="shared" si="34"/>
        <v>3189504.2420000006</v>
      </c>
      <c r="R560" s="25" t="str">
        <f t="shared" si="35"/>
        <v>ลงทุนได้</v>
      </c>
      <c r="S560" s="11"/>
      <c r="W560" s="42"/>
    </row>
    <row r="561" spans="1:23">
      <c r="A561" s="18">
        <v>8</v>
      </c>
      <c r="B561" s="19" t="s">
        <v>1164</v>
      </c>
      <c r="C561" s="19" t="s">
        <v>1175</v>
      </c>
      <c r="D561" s="19" t="s">
        <v>1176</v>
      </c>
      <c r="E561" s="19" t="s">
        <v>9</v>
      </c>
      <c r="F561" s="32">
        <v>2.08</v>
      </c>
      <c r="G561" s="32">
        <v>1.91</v>
      </c>
      <c r="H561" s="32">
        <v>0.79</v>
      </c>
      <c r="I561" s="21">
        <v>28841658.960000001</v>
      </c>
      <c r="J561" s="21">
        <v>15640756.470000001</v>
      </c>
      <c r="K561" s="22">
        <v>1</v>
      </c>
      <c r="L561" s="21">
        <v>15534330.35</v>
      </c>
      <c r="M561" s="21">
        <v>-5497663.0800000001</v>
      </c>
      <c r="N561" s="23">
        <f>INDEX(Cost!$E:$E,MATCH(Result_Risk7!$C561,Cost!$A:$A,0))</f>
        <v>12286818.827499999</v>
      </c>
      <c r="O561" s="23">
        <f t="shared" si="32"/>
        <v>-17784481.907499999</v>
      </c>
      <c r="P561" s="24" t="str">
        <f t="shared" si="33"/>
        <v>0%</v>
      </c>
      <c r="Q561" s="23">
        <f t="shared" si="34"/>
        <v>0</v>
      </c>
      <c r="R561" s="25" t="str">
        <f t="shared" si="35"/>
        <v/>
      </c>
      <c r="S561" s="11"/>
      <c r="W561" s="42"/>
    </row>
    <row r="562" spans="1:23">
      <c r="A562" s="18">
        <v>8</v>
      </c>
      <c r="B562" s="19" t="s">
        <v>1177</v>
      </c>
      <c r="C562" s="19" t="s">
        <v>1178</v>
      </c>
      <c r="D562" s="19" t="s">
        <v>1179</v>
      </c>
      <c r="E562" s="19" t="s">
        <v>6</v>
      </c>
      <c r="F562" s="32">
        <v>4.3</v>
      </c>
      <c r="G562" s="32">
        <v>3.87</v>
      </c>
      <c r="H562" s="32">
        <v>2.09</v>
      </c>
      <c r="I562" s="21">
        <v>1745982650.05</v>
      </c>
      <c r="J562" s="21">
        <v>391308611.24000001</v>
      </c>
      <c r="K562" s="22">
        <v>0</v>
      </c>
      <c r="L562" s="21">
        <v>555002634.00999999</v>
      </c>
      <c r="M562" s="21">
        <v>577275098.30999994</v>
      </c>
      <c r="N562" s="23">
        <f>INDEX(Cost!$E:$E,MATCH(Result_Risk7!$C562,Cost!$A:$A,0))</f>
        <v>293796433.36500001</v>
      </c>
      <c r="O562" s="23">
        <f t="shared" si="32"/>
        <v>283478664.94499993</v>
      </c>
      <c r="P562" s="24" t="str">
        <f t="shared" si="33"/>
        <v>40%</v>
      </c>
      <c r="Q562" s="23">
        <f t="shared" si="34"/>
        <v>113391465.97799999</v>
      </c>
      <c r="R562" s="25" t="str">
        <f t="shared" si="35"/>
        <v>ลงทุนได้</v>
      </c>
      <c r="S562" s="11"/>
      <c r="W562" s="42"/>
    </row>
    <row r="563" spans="1:23">
      <c r="A563" s="18">
        <v>8</v>
      </c>
      <c r="B563" s="19" t="s">
        <v>1177</v>
      </c>
      <c r="C563" s="19" t="s">
        <v>1180</v>
      </c>
      <c r="D563" s="19" t="s">
        <v>1181</v>
      </c>
      <c r="E563" s="19" t="s">
        <v>9</v>
      </c>
      <c r="F563" s="32">
        <v>1.63</v>
      </c>
      <c r="G563" s="32">
        <v>1.46</v>
      </c>
      <c r="H563" s="32">
        <v>0.81</v>
      </c>
      <c r="I563" s="21">
        <v>18651457.199999999</v>
      </c>
      <c r="J563" s="21">
        <v>10673020.800000001</v>
      </c>
      <c r="K563" s="22">
        <v>0</v>
      </c>
      <c r="L563" s="21">
        <v>13768904.42</v>
      </c>
      <c r="M563" s="21">
        <v>-5727012.2800000003</v>
      </c>
      <c r="N563" s="23">
        <f>INDEX(Cost!$E:$E,MATCH(Result_Risk7!$C563,Cost!$A:$A,0))</f>
        <v>19011996.550000004</v>
      </c>
      <c r="O563" s="23">
        <f t="shared" si="32"/>
        <v>-24739008.830000006</v>
      </c>
      <c r="P563" s="24" t="str">
        <f t="shared" si="33"/>
        <v>0%</v>
      </c>
      <c r="Q563" s="23">
        <f t="shared" si="34"/>
        <v>0</v>
      </c>
      <c r="R563" s="25" t="str">
        <f t="shared" si="35"/>
        <v/>
      </c>
      <c r="S563" s="11"/>
      <c r="W563" s="42"/>
    </row>
    <row r="564" spans="1:23">
      <c r="A564" s="18">
        <v>8</v>
      </c>
      <c r="B564" s="19" t="s">
        <v>1177</v>
      </c>
      <c r="C564" s="19" t="s">
        <v>1182</v>
      </c>
      <c r="D564" s="19" t="s">
        <v>1183</v>
      </c>
      <c r="E564" s="19" t="s">
        <v>9</v>
      </c>
      <c r="F564" s="32">
        <v>1.7</v>
      </c>
      <c r="G564" s="32">
        <v>1.44</v>
      </c>
      <c r="H564" s="32">
        <v>0.32</v>
      </c>
      <c r="I564" s="21">
        <v>15986912.98</v>
      </c>
      <c r="J564" s="21">
        <v>210515.62</v>
      </c>
      <c r="K564" s="22">
        <v>1</v>
      </c>
      <c r="L564" s="21">
        <v>3829531.71</v>
      </c>
      <c r="M564" s="21">
        <v>-15577436.92</v>
      </c>
      <c r="N564" s="23">
        <f>INDEX(Cost!$E:$E,MATCH(Result_Risk7!$C564,Cost!$A:$A,0))</f>
        <v>19566361.172499999</v>
      </c>
      <c r="O564" s="23">
        <f t="shared" si="32"/>
        <v>-35143798.092500001</v>
      </c>
      <c r="P564" s="24" t="str">
        <f t="shared" si="33"/>
        <v>0%</v>
      </c>
      <c r="Q564" s="23">
        <f t="shared" si="34"/>
        <v>0</v>
      </c>
      <c r="R564" s="25" t="str">
        <f t="shared" si="35"/>
        <v/>
      </c>
      <c r="S564" s="11"/>
      <c r="W564" s="42"/>
    </row>
    <row r="565" spans="1:23">
      <c r="A565" s="18">
        <v>8</v>
      </c>
      <c r="B565" s="19" t="s">
        <v>1177</v>
      </c>
      <c r="C565" s="19" t="s">
        <v>1184</v>
      </c>
      <c r="D565" s="19" t="s">
        <v>1185</v>
      </c>
      <c r="E565" s="19" t="s">
        <v>47</v>
      </c>
      <c r="F565" s="32">
        <v>2.4300000000000002</v>
      </c>
      <c r="G565" s="32">
        <v>2.11</v>
      </c>
      <c r="H565" s="32">
        <v>0.7</v>
      </c>
      <c r="I565" s="21">
        <v>147650995.86000001</v>
      </c>
      <c r="J565" s="21">
        <v>64133680.880000003</v>
      </c>
      <c r="K565" s="22">
        <v>1</v>
      </c>
      <c r="L565" s="21">
        <v>108085241.5</v>
      </c>
      <c r="M565" s="21">
        <v>-31119526.140000001</v>
      </c>
      <c r="N565" s="23">
        <f>INDEX(Cost!$E:$E,MATCH(Result_Risk7!$C565,Cost!$A:$A,0))</f>
        <v>61995404.917500004</v>
      </c>
      <c r="O565" s="23">
        <f t="shared" si="32"/>
        <v>-93114931.057500005</v>
      </c>
      <c r="P565" s="24" t="str">
        <f t="shared" si="33"/>
        <v>0%</v>
      </c>
      <c r="Q565" s="23">
        <f t="shared" si="34"/>
        <v>0</v>
      </c>
      <c r="R565" s="25" t="str">
        <f t="shared" si="35"/>
        <v/>
      </c>
      <c r="S565" s="11"/>
      <c r="W565" s="42"/>
    </row>
    <row r="566" spans="1:23">
      <c r="A566" s="18">
        <v>8</v>
      </c>
      <c r="B566" s="19" t="s">
        <v>1177</v>
      </c>
      <c r="C566" s="19" t="s">
        <v>1186</v>
      </c>
      <c r="D566" s="19" t="s">
        <v>1187</v>
      </c>
      <c r="E566" s="19" t="s">
        <v>9</v>
      </c>
      <c r="F566" s="32">
        <v>5.35</v>
      </c>
      <c r="G566" s="32">
        <v>5.12</v>
      </c>
      <c r="H566" s="32">
        <v>4.2300000000000004</v>
      </c>
      <c r="I566" s="21">
        <v>35881705.049999997</v>
      </c>
      <c r="J566" s="21">
        <v>28900274.989999998</v>
      </c>
      <c r="K566" s="22">
        <v>0</v>
      </c>
      <c r="L566" s="21">
        <v>30129726.210000001</v>
      </c>
      <c r="M566" s="21">
        <v>26657680.98</v>
      </c>
      <c r="N566" s="23">
        <f>INDEX(Cost!$E:$E,MATCH(Result_Risk7!$C566,Cost!$A:$A,0))</f>
        <v>6628502.1349999998</v>
      </c>
      <c r="O566" s="23">
        <f t="shared" si="32"/>
        <v>20029178.844999999</v>
      </c>
      <c r="P566" s="24" t="str">
        <f t="shared" si="33"/>
        <v>60%</v>
      </c>
      <c r="Q566" s="23">
        <f t="shared" si="34"/>
        <v>12017507.306999998</v>
      </c>
      <c r="R566" s="25" t="str">
        <f t="shared" si="35"/>
        <v>ลงทุนได้</v>
      </c>
      <c r="S566" s="11"/>
      <c r="W566" s="42"/>
    </row>
    <row r="567" spans="1:23">
      <c r="A567" s="18">
        <v>8</v>
      </c>
      <c r="B567" s="19" t="s">
        <v>1177</v>
      </c>
      <c r="C567" s="19" t="s">
        <v>1188</v>
      </c>
      <c r="D567" s="19" t="s">
        <v>1189</v>
      </c>
      <c r="E567" s="19" t="s">
        <v>9</v>
      </c>
      <c r="F567" s="32">
        <v>1.35</v>
      </c>
      <c r="G567" s="32">
        <v>1.19</v>
      </c>
      <c r="H567" s="32">
        <v>0.12</v>
      </c>
      <c r="I567" s="21">
        <v>7957003.8899999997</v>
      </c>
      <c r="J567" s="21">
        <v>449371.47</v>
      </c>
      <c r="K567" s="22">
        <v>2</v>
      </c>
      <c r="L567" s="21">
        <v>6571423.5099999998</v>
      </c>
      <c r="M567" s="21">
        <v>-20221473.460000001</v>
      </c>
      <c r="N567" s="23">
        <f>INDEX(Cost!$E:$E,MATCH(Result_Risk7!$C567,Cost!$A:$A,0))</f>
        <v>15102884.0625</v>
      </c>
      <c r="O567" s="23">
        <f t="shared" si="32"/>
        <v>-35324357.522500001</v>
      </c>
      <c r="P567" s="24" t="str">
        <f t="shared" si="33"/>
        <v>0%</v>
      </c>
      <c r="Q567" s="23">
        <f t="shared" si="34"/>
        <v>0</v>
      </c>
      <c r="R567" s="25" t="str">
        <f t="shared" si="35"/>
        <v/>
      </c>
      <c r="S567" s="11"/>
      <c r="W567" s="42"/>
    </row>
    <row r="568" spans="1:23">
      <c r="A568" s="18">
        <v>8</v>
      </c>
      <c r="B568" s="19" t="s">
        <v>1177</v>
      </c>
      <c r="C568" s="19" t="s">
        <v>1190</v>
      </c>
      <c r="D568" s="19" t="s">
        <v>1191</v>
      </c>
      <c r="E568" s="19" t="s">
        <v>9</v>
      </c>
      <c r="F568" s="32">
        <v>1.58</v>
      </c>
      <c r="G568" s="32">
        <v>1.43</v>
      </c>
      <c r="H568" s="32">
        <v>0.8</v>
      </c>
      <c r="I568" s="21">
        <v>49155583.109999999</v>
      </c>
      <c r="J568" s="21">
        <v>49288339.399999999</v>
      </c>
      <c r="K568" s="22">
        <v>0</v>
      </c>
      <c r="L568" s="21">
        <v>63393007.229999997</v>
      </c>
      <c r="M568" s="21">
        <v>-17041204.59</v>
      </c>
      <c r="N568" s="23">
        <f>INDEX(Cost!$E:$E,MATCH(Result_Risk7!$C568,Cost!$A:$A,0))</f>
        <v>34406716.952500001</v>
      </c>
      <c r="O568" s="23">
        <f t="shared" si="32"/>
        <v>-51447921.542500004</v>
      </c>
      <c r="P568" s="24" t="str">
        <f t="shared" si="33"/>
        <v>0%</v>
      </c>
      <c r="Q568" s="23">
        <f t="shared" si="34"/>
        <v>0</v>
      </c>
      <c r="R568" s="25" t="str">
        <f t="shared" si="35"/>
        <v/>
      </c>
      <c r="S568" s="11"/>
      <c r="W568" s="42"/>
    </row>
    <row r="569" spans="1:23">
      <c r="A569" s="18">
        <v>8</v>
      </c>
      <c r="B569" s="19" t="s">
        <v>1177</v>
      </c>
      <c r="C569" s="19" t="s">
        <v>1192</v>
      </c>
      <c r="D569" s="19" t="s">
        <v>1193</v>
      </c>
      <c r="E569" s="19" t="s">
        <v>9</v>
      </c>
      <c r="F569" s="32">
        <v>2.38</v>
      </c>
      <c r="G569" s="32">
        <v>2.11</v>
      </c>
      <c r="H569" s="32">
        <v>1.1200000000000001</v>
      </c>
      <c r="I569" s="21">
        <v>16246125.23</v>
      </c>
      <c r="J569" s="21">
        <v>6568448.6699999999</v>
      </c>
      <c r="K569" s="22">
        <v>0</v>
      </c>
      <c r="L569" s="21">
        <v>8676028.0299999993</v>
      </c>
      <c r="M569" s="21">
        <v>1449142.58</v>
      </c>
      <c r="N569" s="23">
        <f>INDEX(Cost!$E:$E,MATCH(Result_Risk7!$C569,Cost!$A:$A,0))</f>
        <v>8773991.8674999997</v>
      </c>
      <c r="O569" s="23">
        <f t="shared" si="32"/>
        <v>-7324849.2874999996</v>
      </c>
      <c r="P569" s="24" t="str">
        <f t="shared" si="33"/>
        <v>0%</v>
      </c>
      <c r="Q569" s="23">
        <f t="shared" si="34"/>
        <v>0</v>
      </c>
      <c r="R569" s="25" t="str">
        <f t="shared" si="35"/>
        <v/>
      </c>
      <c r="S569" s="11"/>
      <c r="W569" s="42"/>
    </row>
    <row r="570" spans="1:23">
      <c r="A570" s="18">
        <v>8</v>
      </c>
      <c r="B570" s="19" t="s">
        <v>1177</v>
      </c>
      <c r="C570" s="19" t="s">
        <v>1194</v>
      </c>
      <c r="D570" s="19" t="s">
        <v>1195</v>
      </c>
      <c r="E570" s="19" t="s">
        <v>9</v>
      </c>
      <c r="F570" s="32">
        <v>1</v>
      </c>
      <c r="G570" s="32">
        <v>0.83</v>
      </c>
      <c r="H570" s="32">
        <v>0.18</v>
      </c>
      <c r="I570" s="21">
        <v>10439.52</v>
      </c>
      <c r="J570" s="21">
        <v>555720.12</v>
      </c>
      <c r="K570" s="22">
        <v>3</v>
      </c>
      <c r="L570" s="21">
        <v>1674714.53</v>
      </c>
      <c r="M570" s="21">
        <v>-14911814.039999999</v>
      </c>
      <c r="N570" s="23">
        <f>INDEX(Cost!$E:$E,MATCH(Result_Risk7!$C570,Cost!$A:$A,0))</f>
        <v>9928034.6750000007</v>
      </c>
      <c r="O570" s="23">
        <f t="shared" si="32"/>
        <v>-24839848.715</v>
      </c>
      <c r="P570" s="24" t="str">
        <f t="shared" si="33"/>
        <v>0%</v>
      </c>
      <c r="Q570" s="23">
        <f t="shared" si="34"/>
        <v>0</v>
      </c>
      <c r="R570" s="25" t="str">
        <f t="shared" si="35"/>
        <v/>
      </c>
      <c r="S570" s="11"/>
      <c r="W570" s="42"/>
    </row>
    <row r="571" spans="1:23">
      <c r="A571" s="18">
        <v>8</v>
      </c>
      <c r="B571" s="19" t="s">
        <v>1177</v>
      </c>
      <c r="C571" s="19" t="s">
        <v>1196</v>
      </c>
      <c r="D571" s="19" t="s">
        <v>1197</v>
      </c>
      <c r="E571" s="19" t="s">
        <v>9</v>
      </c>
      <c r="F571" s="32">
        <v>3.26</v>
      </c>
      <c r="G571" s="32">
        <v>3.08</v>
      </c>
      <c r="H571" s="32">
        <v>2.06</v>
      </c>
      <c r="I571" s="21">
        <v>42207201.57</v>
      </c>
      <c r="J571" s="21">
        <v>19614084.600000001</v>
      </c>
      <c r="K571" s="22">
        <v>0</v>
      </c>
      <c r="L571" s="21">
        <v>21188109.100000001</v>
      </c>
      <c r="M571" s="21">
        <v>19732795.670000002</v>
      </c>
      <c r="N571" s="23">
        <f>INDEX(Cost!$E:$E,MATCH(Result_Risk7!$C571,Cost!$A:$A,0))</f>
        <v>12214462.454999998</v>
      </c>
      <c r="O571" s="23">
        <f t="shared" si="32"/>
        <v>7518333.2150000036</v>
      </c>
      <c r="P571" s="24" t="str">
        <f t="shared" si="33"/>
        <v>40%</v>
      </c>
      <c r="Q571" s="23">
        <f t="shared" si="34"/>
        <v>3007333.2860000017</v>
      </c>
      <c r="R571" s="25" t="str">
        <f t="shared" si="35"/>
        <v>ลงทุนได้</v>
      </c>
      <c r="S571" s="11"/>
      <c r="W571" s="42"/>
    </row>
    <row r="572" spans="1:23">
      <c r="A572" s="18">
        <v>8</v>
      </c>
      <c r="B572" s="19" t="s">
        <v>1177</v>
      </c>
      <c r="C572" s="19" t="s">
        <v>1198</v>
      </c>
      <c r="D572" s="19" t="s">
        <v>1199</v>
      </c>
      <c r="E572" s="19" t="s">
        <v>9</v>
      </c>
      <c r="F572" s="32">
        <v>3.05</v>
      </c>
      <c r="G572" s="32">
        <v>2.69</v>
      </c>
      <c r="H572" s="32">
        <v>1.05</v>
      </c>
      <c r="I572" s="21">
        <v>57508292.68</v>
      </c>
      <c r="J572" s="21">
        <v>40101099.869999997</v>
      </c>
      <c r="K572" s="22">
        <v>0</v>
      </c>
      <c r="L572" s="21">
        <v>43056588.719999999</v>
      </c>
      <c r="M572" s="21">
        <v>1331779.27</v>
      </c>
      <c r="N572" s="23">
        <f>INDEX(Cost!$E:$E,MATCH(Result_Risk7!$C572,Cost!$A:$A,0))</f>
        <v>16275423.772499997</v>
      </c>
      <c r="O572" s="23">
        <f t="shared" si="32"/>
        <v>-14943644.502499998</v>
      </c>
      <c r="P572" s="24" t="str">
        <f t="shared" si="33"/>
        <v>0%</v>
      </c>
      <c r="Q572" s="23">
        <f t="shared" si="34"/>
        <v>0</v>
      </c>
      <c r="R572" s="25" t="str">
        <f t="shared" si="35"/>
        <v/>
      </c>
      <c r="S572" s="11"/>
      <c r="W572" s="42"/>
    </row>
    <row r="573" spans="1:23">
      <c r="A573" s="18">
        <v>8</v>
      </c>
      <c r="B573" s="19" t="s">
        <v>1177</v>
      </c>
      <c r="C573" s="19" t="s">
        <v>1200</v>
      </c>
      <c r="D573" s="19" t="s">
        <v>1201</v>
      </c>
      <c r="E573" s="19" t="s">
        <v>9</v>
      </c>
      <c r="F573" s="32">
        <v>1.8</v>
      </c>
      <c r="G573" s="32">
        <v>1.51</v>
      </c>
      <c r="H573" s="32">
        <v>0.87</v>
      </c>
      <c r="I573" s="21">
        <v>45681335.520000003</v>
      </c>
      <c r="J573" s="21">
        <v>33687306.869999997</v>
      </c>
      <c r="K573" s="22">
        <v>0</v>
      </c>
      <c r="L573" s="21">
        <v>42167688.670000002</v>
      </c>
      <c r="M573" s="21">
        <v>-7728788.29</v>
      </c>
      <c r="N573" s="23">
        <f>INDEX(Cost!$E:$E,MATCH(Result_Risk7!$C573,Cost!$A:$A,0))</f>
        <v>34845516.172499999</v>
      </c>
      <c r="O573" s="23">
        <f t="shared" si="32"/>
        <v>-42574304.462499999</v>
      </c>
      <c r="P573" s="24" t="str">
        <f t="shared" si="33"/>
        <v>0%</v>
      </c>
      <c r="Q573" s="23">
        <f t="shared" si="34"/>
        <v>0</v>
      </c>
      <c r="R573" s="25" t="str">
        <f t="shared" si="35"/>
        <v/>
      </c>
      <c r="S573" s="11"/>
      <c r="W573" s="42"/>
    </row>
    <row r="574" spans="1:23">
      <c r="A574" s="18">
        <v>8</v>
      </c>
      <c r="B574" s="19" t="s">
        <v>1177</v>
      </c>
      <c r="C574" s="19" t="s">
        <v>1202</v>
      </c>
      <c r="D574" s="19" t="s">
        <v>1203</v>
      </c>
      <c r="E574" s="19" t="s">
        <v>9</v>
      </c>
      <c r="F574" s="32">
        <v>4.32</v>
      </c>
      <c r="G574" s="32">
        <v>3.99</v>
      </c>
      <c r="H574" s="32">
        <v>2.23</v>
      </c>
      <c r="I574" s="21">
        <v>88507384.890000001</v>
      </c>
      <c r="J574" s="21">
        <v>40892788.210000001</v>
      </c>
      <c r="K574" s="22">
        <v>0</v>
      </c>
      <c r="L574" s="21">
        <v>46846736.75</v>
      </c>
      <c r="M574" s="21">
        <v>32890641.120000001</v>
      </c>
      <c r="N574" s="23">
        <f>INDEX(Cost!$E:$E,MATCH(Result_Risk7!$C574,Cost!$A:$A,0))</f>
        <v>15881511.4575</v>
      </c>
      <c r="O574" s="23">
        <f t="shared" si="32"/>
        <v>17009129.662500001</v>
      </c>
      <c r="P574" s="24" t="str">
        <f t="shared" si="33"/>
        <v>40%</v>
      </c>
      <c r="Q574" s="23">
        <f t="shared" si="34"/>
        <v>6803651.8650000012</v>
      </c>
      <c r="R574" s="25" t="str">
        <f t="shared" si="35"/>
        <v>ลงทุนได้</v>
      </c>
      <c r="S574" s="11"/>
      <c r="W574" s="42"/>
    </row>
    <row r="575" spans="1:23">
      <c r="A575" s="18">
        <v>8</v>
      </c>
      <c r="B575" s="19" t="s">
        <v>1177</v>
      </c>
      <c r="C575" s="19" t="s">
        <v>1204</v>
      </c>
      <c r="D575" s="19" t="s">
        <v>1205</v>
      </c>
      <c r="E575" s="19" t="s">
        <v>9</v>
      </c>
      <c r="F575" s="32">
        <v>2.56</v>
      </c>
      <c r="G575" s="32">
        <v>2.27</v>
      </c>
      <c r="H575" s="32">
        <v>1.71</v>
      </c>
      <c r="I575" s="21">
        <v>63542953.560000002</v>
      </c>
      <c r="J575" s="21">
        <v>1276323.6399999999</v>
      </c>
      <c r="K575" s="22">
        <v>0</v>
      </c>
      <c r="L575" s="21">
        <v>9262357.4900000002</v>
      </c>
      <c r="M575" s="21">
        <v>28819810.609999999</v>
      </c>
      <c r="N575" s="23">
        <f>INDEX(Cost!$E:$E,MATCH(Result_Risk7!$C575,Cost!$A:$A,0))</f>
        <v>31141957.087499999</v>
      </c>
      <c r="O575" s="23">
        <f t="shared" si="32"/>
        <v>-2322146.4774999991</v>
      </c>
      <c r="P575" s="24" t="str">
        <f t="shared" si="33"/>
        <v>30%</v>
      </c>
      <c r="Q575" s="23">
        <f t="shared" si="34"/>
        <v>0</v>
      </c>
      <c r="R575" s="25" t="str">
        <f t="shared" si="35"/>
        <v/>
      </c>
      <c r="S575" s="11"/>
      <c r="W575" s="42"/>
    </row>
    <row r="576" spans="1:23">
      <c r="A576" s="18">
        <v>8</v>
      </c>
      <c r="B576" s="19" t="s">
        <v>1177</v>
      </c>
      <c r="C576" s="19" t="s">
        <v>1206</v>
      </c>
      <c r="D576" s="19" t="s">
        <v>1207</v>
      </c>
      <c r="E576" s="19" t="s">
        <v>9</v>
      </c>
      <c r="F576" s="32">
        <v>2.11</v>
      </c>
      <c r="G576" s="32">
        <v>2</v>
      </c>
      <c r="H576" s="32">
        <v>1.1599999999999999</v>
      </c>
      <c r="I576" s="21">
        <v>19066793.420000002</v>
      </c>
      <c r="J576" s="21">
        <v>13220601.119999999</v>
      </c>
      <c r="K576" s="22">
        <v>0</v>
      </c>
      <c r="L576" s="21">
        <v>14644337.18</v>
      </c>
      <c r="M576" s="21">
        <v>2749247.9</v>
      </c>
      <c r="N576" s="23">
        <f>INDEX(Cost!$E:$E,MATCH(Result_Risk7!$C576,Cost!$A:$A,0))</f>
        <v>10605246.794999998</v>
      </c>
      <c r="O576" s="23">
        <f t="shared" si="32"/>
        <v>-7855998.8949999977</v>
      </c>
      <c r="P576" s="24" t="str">
        <f t="shared" si="33"/>
        <v>0%</v>
      </c>
      <c r="Q576" s="23">
        <f t="shared" si="34"/>
        <v>0</v>
      </c>
      <c r="R576" s="25" t="str">
        <f t="shared" si="35"/>
        <v/>
      </c>
      <c r="S576" s="11"/>
      <c r="W576" s="42"/>
    </row>
    <row r="577" spans="1:23">
      <c r="A577" s="18">
        <v>8</v>
      </c>
      <c r="B577" s="19" t="s">
        <v>1177</v>
      </c>
      <c r="C577" s="19" t="s">
        <v>1208</v>
      </c>
      <c r="D577" s="19" t="s">
        <v>1209</v>
      </c>
      <c r="E577" s="19" t="s">
        <v>9</v>
      </c>
      <c r="F577" s="32">
        <v>1.95</v>
      </c>
      <c r="G577" s="32">
        <v>1.74</v>
      </c>
      <c r="H577" s="32">
        <v>1.07</v>
      </c>
      <c r="I577" s="21">
        <v>15284808.85</v>
      </c>
      <c r="J577" s="21">
        <v>4299568.3099999996</v>
      </c>
      <c r="K577" s="22">
        <v>0</v>
      </c>
      <c r="L577" s="21">
        <v>5522757.8799999999</v>
      </c>
      <c r="M577" s="21">
        <v>1126896.42</v>
      </c>
      <c r="N577" s="23">
        <f>INDEX(Cost!$E:$E,MATCH(Result_Risk7!$C577,Cost!$A:$A,0))</f>
        <v>9481276.2599999998</v>
      </c>
      <c r="O577" s="23">
        <f t="shared" si="32"/>
        <v>-8354379.8399999999</v>
      </c>
      <c r="P577" s="24" t="str">
        <f t="shared" si="33"/>
        <v>0%</v>
      </c>
      <c r="Q577" s="23">
        <f t="shared" si="34"/>
        <v>0</v>
      </c>
      <c r="R577" s="25" t="str">
        <f t="shared" si="35"/>
        <v/>
      </c>
      <c r="S577" s="11"/>
      <c r="W577" s="42"/>
    </row>
    <row r="578" spans="1:23">
      <c r="A578" s="18">
        <v>8</v>
      </c>
      <c r="B578" s="19" t="s">
        <v>1177</v>
      </c>
      <c r="C578" s="19" t="s">
        <v>1210</v>
      </c>
      <c r="D578" s="19" t="s">
        <v>1211</v>
      </c>
      <c r="E578" s="19" t="s">
        <v>9</v>
      </c>
      <c r="F578" s="32">
        <v>2.2999999999999998</v>
      </c>
      <c r="G578" s="32">
        <v>2.0299999999999998</v>
      </c>
      <c r="H578" s="32">
        <v>1.52</v>
      </c>
      <c r="I578" s="21">
        <v>21243179.18</v>
      </c>
      <c r="J578" s="21">
        <v>9993861.9299999997</v>
      </c>
      <c r="K578" s="22">
        <v>0</v>
      </c>
      <c r="L578" s="21">
        <v>13459917.720000001</v>
      </c>
      <c r="M578" s="21">
        <v>8553113.2400000002</v>
      </c>
      <c r="N578" s="23">
        <f>INDEX(Cost!$E:$E,MATCH(Result_Risk7!$C578,Cost!$A:$A,0))</f>
        <v>8114295.8625000007</v>
      </c>
      <c r="O578" s="23">
        <f t="shared" si="32"/>
        <v>438817.37749999948</v>
      </c>
      <c r="P578" s="24" t="str">
        <f t="shared" si="33"/>
        <v>30%</v>
      </c>
      <c r="Q578" s="23">
        <f t="shared" si="34"/>
        <v>131645.21324999983</v>
      </c>
      <c r="R578" s="25" t="str">
        <f t="shared" si="35"/>
        <v>ลงทุนได้</v>
      </c>
      <c r="S578" s="11"/>
      <c r="W578" s="42"/>
    </row>
    <row r="579" spans="1:23">
      <c r="A579" s="18">
        <v>8</v>
      </c>
      <c r="B579" s="19" t="s">
        <v>1177</v>
      </c>
      <c r="C579" s="19" t="s">
        <v>1212</v>
      </c>
      <c r="D579" s="19" t="s">
        <v>1213</v>
      </c>
      <c r="E579" s="19" t="s">
        <v>9</v>
      </c>
      <c r="F579" s="32">
        <v>1.86</v>
      </c>
      <c r="G579" s="32">
        <v>1.68</v>
      </c>
      <c r="H579" s="32">
        <v>1.18</v>
      </c>
      <c r="I579" s="21">
        <v>13671547.16</v>
      </c>
      <c r="J579" s="21">
        <v>4149634.53</v>
      </c>
      <c r="K579" s="22">
        <v>0</v>
      </c>
      <c r="L579" s="21">
        <v>3741068.01</v>
      </c>
      <c r="M579" s="21">
        <v>2810129.15</v>
      </c>
      <c r="N579" s="23">
        <f>INDEX(Cost!$E:$E,MATCH(Result_Risk7!$C579,Cost!$A:$A,0))</f>
        <v>8516572.0250000004</v>
      </c>
      <c r="O579" s="23">
        <f t="shared" si="32"/>
        <v>-5706442.875</v>
      </c>
      <c r="P579" s="24" t="str">
        <f t="shared" si="33"/>
        <v>0%</v>
      </c>
      <c r="Q579" s="23">
        <f t="shared" si="34"/>
        <v>0</v>
      </c>
      <c r="R579" s="25" t="str">
        <f t="shared" si="35"/>
        <v/>
      </c>
      <c r="S579" s="11"/>
      <c r="W579" s="42"/>
    </row>
    <row r="580" spans="1:23">
      <c r="A580" s="18">
        <v>8</v>
      </c>
      <c r="B580" s="19" t="s">
        <v>1177</v>
      </c>
      <c r="C580" s="19" t="s">
        <v>1214</v>
      </c>
      <c r="D580" s="19" t="s">
        <v>1215</v>
      </c>
      <c r="E580" s="19" t="s">
        <v>9</v>
      </c>
      <c r="F580" s="32">
        <v>1.83</v>
      </c>
      <c r="G580" s="32">
        <v>1.56</v>
      </c>
      <c r="H580" s="32">
        <v>0.75</v>
      </c>
      <c r="I580" s="21">
        <v>54434479.259999998</v>
      </c>
      <c r="J580" s="21">
        <v>56459019.060000002</v>
      </c>
      <c r="K580" s="22">
        <v>1</v>
      </c>
      <c r="L580" s="21">
        <v>55361163.350000001</v>
      </c>
      <c r="M580" s="21">
        <v>-16243895.550000001</v>
      </c>
      <c r="N580" s="23">
        <f>INDEX(Cost!$E:$E,MATCH(Result_Risk7!$C580,Cost!$A:$A,0))</f>
        <v>40062600.982499994</v>
      </c>
      <c r="O580" s="23">
        <f t="shared" ref="O580:O643" si="36">M580-N580</f>
        <v>-56306496.532499999</v>
      </c>
      <c r="P580" s="24" t="str">
        <f t="shared" ref="P580:P643" si="37">IF(H580&gt;3,"60%",IF(H580&gt;=2.51,"50%",IF(H580&gt;=2.01,"40%",IF(H580&gt;=1.51,"30%","0%"))))</f>
        <v>0%</v>
      </c>
      <c r="Q580" s="23">
        <f t="shared" ref="Q580:Q643" si="38">IF(O580&gt;0,O580*P580,0)</f>
        <v>0</v>
      </c>
      <c r="R580" s="25" t="str">
        <f t="shared" ref="R580:R643" si="39">IF(Q580&gt;0,"ลงทุนได้","")</f>
        <v/>
      </c>
      <c r="S580" s="11"/>
      <c r="W580" s="42"/>
    </row>
    <row r="581" spans="1:23">
      <c r="A581" s="18">
        <v>8</v>
      </c>
      <c r="B581" s="19" t="s">
        <v>1177</v>
      </c>
      <c r="C581" s="19" t="s">
        <v>1216</v>
      </c>
      <c r="D581" s="19" t="s">
        <v>1217</v>
      </c>
      <c r="E581" s="19" t="s">
        <v>9</v>
      </c>
      <c r="F581" s="32">
        <v>1.54</v>
      </c>
      <c r="G581" s="32">
        <v>1.34</v>
      </c>
      <c r="H581" s="32">
        <v>0.6</v>
      </c>
      <c r="I581" s="21">
        <v>7948629.0300000003</v>
      </c>
      <c r="J581" s="21">
        <v>3038301.1</v>
      </c>
      <c r="K581" s="22">
        <v>1</v>
      </c>
      <c r="L581" s="21">
        <v>9185541.3599999994</v>
      </c>
      <c r="M581" s="21">
        <v>-5853059.1200000001</v>
      </c>
      <c r="N581" s="23">
        <f>INDEX(Cost!$E:$E,MATCH(Result_Risk7!$C581,Cost!$A:$A,0))</f>
        <v>8575187.8550000004</v>
      </c>
      <c r="O581" s="23">
        <f t="shared" si="36"/>
        <v>-14428246.975000001</v>
      </c>
      <c r="P581" s="24" t="str">
        <f t="shared" si="37"/>
        <v>0%</v>
      </c>
      <c r="Q581" s="23">
        <f t="shared" si="38"/>
        <v>0</v>
      </c>
      <c r="R581" s="25" t="str">
        <f t="shared" si="39"/>
        <v/>
      </c>
      <c r="S581" s="11"/>
      <c r="W581" s="42"/>
    </row>
    <row r="582" spans="1:23">
      <c r="A582" s="18">
        <v>8</v>
      </c>
      <c r="B582" s="19" t="s">
        <v>1177</v>
      </c>
      <c r="C582" s="19" t="s">
        <v>1218</v>
      </c>
      <c r="D582" s="19" t="s">
        <v>1219</v>
      </c>
      <c r="E582" s="19" t="s">
        <v>9</v>
      </c>
      <c r="F582" s="32">
        <v>4.2699999999999996</v>
      </c>
      <c r="G582" s="32">
        <v>3.95</v>
      </c>
      <c r="H582" s="32">
        <v>2.5499999999999998</v>
      </c>
      <c r="I582" s="21">
        <v>27163018.579999998</v>
      </c>
      <c r="J582" s="21">
        <v>8904519</v>
      </c>
      <c r="K582" s="22">
        <v>0</v>
      </c>
      <c r="L582" s="21">
        <v>13677334.210000001</v>
      </c>
      <c r="M582" s="21">
        <v>12852486.85</v>
      </c>
      <c r="N582" s="23">
        <f>INDEX(Cost!$E:$E,MATCH(Result_Risk7!$C582,Cost!$A:$A,0))</f>
        <v>7367003.6449999996</v>
      </c>
      <c r="O582" s="23">
        <f t="shared" si="36"/>
        <v>5485483.2050000001</v>
      </c>
      <c r="P582" s="24" t="str">
        <f t="shared" si="37"/>
        <v>50%</v>
      </c>
      <c r="Q582" s="23">
        <f t="shared" si="38"/>
        <v>2742741.6025</v>
      </c>
      <c r="R582" s="25" t="str">
        <f t="shared" si="39"/>
        <v>ลงทุนได้</v>
      </c>
      <c r="S582" s="11"/>
      <c r="W582" s="42"/>
    </row>
    <row r="583" spans="1:23" hidden="1">
      <c r="A583" s="18">
        <v>9</v>
      </c>
      <c r="B583" s="19" t="s">
        <v>1220</v>
      </c>
      <c r="C583" s="19" t="s">
        <v>1221</v>
      </c>
      <c r="D583" s="19" t="s">
        <v>1222</v>
      </c>
      <c r="E583" s="19" t="s">
        <v>9</v>
      </c>
      <c r="F583" s="20">
        <v>6.78</v>
      </c>
      <c r="G583" s="20">
        <v>6.38</v>
      </c>
      <c r="H583" s="20">
        <v>2.88</v>
      </c>
      <c r="I583" s="21">
        <v>33274038.170000002</v>
      </c>
      <c r="J583" s="21">
        <v>4332036.1100000003</v>
      </c>
      <c r="K583" s="22">
        <v>0</v>
      </c>
      <c r="L583" s="21">
        <v>4664436.9000000004</v>
      </c>
      <c r="M583" s="21">
        <v>10794120.779999999</v>
      </c>
      <c r="N583" s="23" t="e">
        <f>INDEX(Cost!$E:$E,MATCH(Result_Risk7!$C583,Cost!$A:$A,0))</f>
        <v>#N/A</v>
      </c>
      <c r="O583" s="23" t="e">
        <f t="shared" si="36"/>
        <v>#N/A</v>
      </c>
      <c r="P583" s="24" t="str">
        <f t="shared" si="37"/>
        <v>50%</v>
      </c>
      <c r="Q583" s="23" t="e">
        <f t="shared" si="38"/>
        <v>#N/A</v>
      </c>
      <c r="R583" s="25" t="e">
        <f t="shared" si="39"/>
        <v>#N/A</v>
      </c>
      <c r="S583" s="11"/>
      <c r="U583" s="4"/>
      <c r="V583" s="4"/>
    </row>
    <row r="584" spans="1:23" hidden="1">
      <c r="A584" s="18">
        <v>9</v>
      </c>
      <c r="B584" s="19" t="s">
        <v>1220</v>
      </c>
      <c r="C584" s="19" t="s">
        <v>1223</v>
      </c>
      <c r="D584" s="19" t="s">
        <v>1224</v>
      </c>
      <c r="E584" s="19" t="s">
        <v>47</v>
      </c>
      <c r="F584" s="20">
        <v>2.5099999999999998</v>
      </c>
      <c r="G584" s="20">
        <v>2.37</v>
      </c>
      <c r="H584" s="20">
        <v>0.92</v>
      </c>
      <c r="I584" s="21">
        <v>639293402.64999998</v>
      </c>
      <c r="J584" s="21">
        <v>183769253.18000001</v>
      </c>
      <c r="K584" s="22">
        <v>0</v>
      </c>
      <c r="L584" s="21">
        <v>233148791.78</v>
      </c>
      <c r="M584" s="21">
        <v>-35739753.299999997</v>
      </c>
      <c r="N584" s="23" t="e">
        <f>INDEX(Cost!$E:$E,MATCH(Result_Risk7!$C584,Cost!$A:$A,0))</f>
        <v>#N/A</v>
      </c>
      <c r="O584" s="23" t="e">
        <f t="shared" si="36"/>
        <v>#N/A</v>
      </c>
      <c r="P584" s="24" t="str">
        <f t="shared" si="37"/>
        <v>0%</v>
      </c>
      <c r="Q584" s="23" t="e">
        <f t="shared" si="38"/>
        <v>#N/A</v>
      </c>
      <c r="R584" s="25" t="e">
        <f t="shared" si="39"/>
        <v>#N/A</v>
      </c>
      <c r="S584" s="11"/>
      <c r="U584" s="4"/>
      <c r="V584" s="4"/>
    </row>
    <row r="585" spans="1:23" hidden="1">
      <c r="A585" s="18">
        <v>9</v>
      </c>
      <c r="B585" s="19" t="s">
        <v>1220</v>
      </c>
      <c r="C585" s="19" t="s">
        <v>1225</v>
      </c>
      <c r="D585" s="19" t="s">
        <v>1226</v>
      </c>
      <c r="E585" s="19" t="s">
        <v>9</v>
      </c>
      <c r="F585" s="20">
        <v>3.61</v>
      </c>
      <c r="G585" s="20">
        <v>3.43</v>
      </c>
      <c r="H585" s="20">
        <v>1.82</v>
      </c>
      <c r="I585" s="21">
        <v>56291933.399999999</v>
      </c>
      <c r="J585" s="21">
        <v>38272442.579999998</v>
      </c>
      <c r="K585" s="22">
        <v>0</v>
      </c>
      <c r="L585" s="21">
        <v>39803752.859999999</v>
      </c>
      <c r="M585" s="21">
        <v>17756505.579999998</v>
      </c>
      <c r="N585" s="23" t="e">
        <f>INDEX(Cost!$E:$E,MATCH(Result_Risk7!$C585,Cost!$A:$A,0))</f>
        <v>#N/A</v>
      </c>
      <c r="O585" s="23" t="e">
        <f t="shared" si="36"/>
        <v>#N/A</v>
      </c>
      <c r="P585" s="24" t="str">
        <f t="shared" si="37"/>
        <v>30%</v>
      </c>
      <c r="Q585" s="23" t="e">
        <f t="shared" si="38"/>
        <v>#N/A</v>
      </c>
      <c r="R585" s="25" t="e">
        <f t="shared" si="39"/>
        <v>#N/A</v>
      </c>
      <c r="S585" s="11"/>
      <c r="U585" s="4"/>
      <c r="V585" s="4"/>
    </row>
    <row r="586" spans="1:23" hidden="1">
      <c r="A586" s="18">
        <v>9</v>
      </c>
      <c r="B586" s="19" t="s">
        <v>1220</v>
      </c>
      <c r="C586" s="19" t="s">
        <v>1227</v>
      </c>
      <c r="D586" s="19" t="s">
        <v>1228</v>
      </c>
      <c r="E586" s="19" t="s">
        <v>9</v>
      </c>
      <c r="F586" s="20">
        <v>4.22</v>
      </c>
      <c r="G586" s="20">
        <v>4.05</v>
      </c>
      <c r="H586" s="20">
        <v>2.58</v>
      </c>
      <c r="I586" s="21">
        <v>82110466.920000002</v>
      </c>
      <c r="J586" s="21">
        <v>37787689.619999997</v>
      </c>
      <c r="K586" s="22">
        <v>0</v>
      </c>
      <c r="L586" s="21">
        <v>41031207.43</v>
      </c>
      <c r="M586" s="21">
        <v>40227578.560000002</v>
      </c>
      <c r="N586" s="23" t="e">
        <f>INDEX(Cost!$E:$E,MATCH(Result_Risk7!$C586,Cost!$A:$A,0))</f>
        <v>#N/A</v>
      </c>
      <c r="O586" s="23" t="e">
        <f t="shared" si="36"/>
        <v>#N/A</v>
      </c>
      <c r="P586" s="24" t="str">
        <f t="shared" si="37"/>
        <v>50%</v>
      </c>
      <c r="Q586" s="23" t="e">
        <f t="shared" si="38"/>
        <v>#N/A</v>
      </c>
      <c r="R586" s="25" t="e">
        <f t="shared" si="39"/>
        <v>#N/A</v>
      </c>
      <c r="S586" s="11"/>
      <c r="U586" s="4"/>
      <c r="V586" s="4"/>
    </row>
    <row r="587" spans="1:23" hidden="1">
      <c r="A587" s="18">
        <v>9</v>
      </c>
      <c r="B587" s="19" t="s">
        <v>1220</v>
      </c>
      <c r="C587" s="19" t="s">
        <v>1229</v>
      </c>
      <c r="D587" s="19" t="s">
        <v>1230</v>
      </c>
      <c r="E587" s="19" t="s">
        <v>9</v>
      </c>
      <c r="F587" s="20">
        <v>3.31</v>
      </c>
      <c r="G587" s="20">
        <v>3.06</v>
      </c>
      <c r="H587" s="20">
        <v>1.54</v>
      </c>
      <c r="I587" s="21">
        <v>80556488.349999994</v>
      </c>
      <c r="J587" s="21">
        <v>64438702.380000003</v>
      </c>
      <c r="K587" s="22">
        <v>0</v>
      </c>
      <c r="L587" s="21">
        <v>62861093.990000002</v>
      </c>
      <c r="M587" s="21">
        <v>18795018.09</v>
      </c>
      <c r="N587" s="23" t="e">
        <f>INDEX(Cost!$E:$E,MATCH(Result_Risk7!$C587,Cost!$A:$A,0))</f>
        <v>#N/A</v>
      </c>
      <c r="O587" s="23" t="e">
        <f t="shared" si="36"/>
        <v>#N/A</v>
      </c>
      <c r="P587" s="24" t="str">
        <f t="shared" si="37"/>
        <v>30%</v>
      </c>
      <c r="Q587" s="23" t="e">
        <f t="shared" si="38"/>
        <v>#N/A</v>
      </c>
      <c r="R587" s="25" t="e">
        <f t="shared" si="39"/>
        <v>#N/A</v>
      </c>
      <c r="S587" s="11"/>
      <c r="U587" s="4"/>
      <c r="V587" s="4"/>
    </row>
    <row r="588" spans="1:23" hidden="1">
      <c r="A588" s="18">
        <v>9</v>
      </c>
      <c r="B588" s="19" t="s">
        <v>1220</v>
      </c>
      <c r="C588" s="19" t="s">
        <v>1231</v>
      </c>
      <c r="D588" s="19" t="s">
        <v>1232</v>
      </c>
      <c r="E588" s="19" t="s">
        <v>9</v>
      </c>
      <c r="F588" s="20">
        <v>3</v>
      </c>
      <c r="G588" s="20">
        <v>2.69</v>
      </c>
      <c r="H588" s="20">
        <v>1.24</v>
      </c>
      <c r="I588" s="21">
        <v>91659768.849999994</v>
      </c>
      <c r="J588" s="21">
        <v>55273865.909999996</v>
      </c>
      <c r="K588" s="22">
        <v>0</v>
      </c>
      <c r="L588" s="21">
        <v>59085950.869999997</v>
      </c>
      <c r="M588" s="21">
        <v>11058306.57</v>
      </c>
      <c r="N588" s="23" t="e">
        <f>INDEX(Cost!$E:$E,MATCH(Result_Risk7!$C588,Cost!$A:$A,0))</f>
        <v>#N/A</v>
      </c>
      <c r="O588" s="23" t="e">
        <f t="shared" si="36"/>
        <v>#N/A</v>
      </c>
      <c r="P588" s="24" t="str">
        <f t="shared" si="37"/>
        <v>0%</v>
      </c>
      <c r="Q588" s="23" t="e">
        <f t="shared" si="38"/>
        <v>#N/A</v>
      </c>
      <c r="R588" s="25" t="e">
        <f t="shared" si="39"/>
        <v>#N/A</v>
      </c>
      <c r="S588" s="11"/>
      <c r="U588" s="4"/>
      <c r="V588" s="4"/>
    </row>
    <row r="589" spans="1:23" hidden="1">
      <c r="A589" s="18">
        <v>9</v>
      </c>
      <c r="B589" s="19" t="s">
        <v>1220</v>
      </c>
      <c r="C589" s="19" t="s">
        <v>1233</v>
      </c>
      <c r="D589" s="19" t="s">
        <v>1234</v>
      </c>
      <c r="E589" s="19" t="s">
        <v>9</v>
      </c>
      <c r="F589" s="20">
        <v>3.76</v>
      </c>
      <c r="G589" s="20">
        <v>3.55</v>
      </c>
      <c r="H589" s="20">
        <v>1.27</v>
      </c>
      <c r="I589" s="21">
        <v>105424894.16</v>
      </c>
      <c r="J589" s="21">
        <v>70411907.75</v>
      </c>
      <c r="K589" s="22">
        <v>0</v>
      </c>
      <c r="L589" s="21">
        <v>76372770.319999993</v>
      </c>
      <c r="M589" s="21">
        <v>10435830.08</v>
      </c>
      <c r="N589" s="23" t="e">
        <f>INDEX(Cost!$E:$E,MATCH(Result_Risk7!$C589,Cost!$A:$A,0))</f>
        <v>#N/A</v>
      </c>
      <c r="O589" s="23" t="e">
        <f t="shared" si="36"/>
        <v>#N/A</v>
      </c>
      <c r="P589" s="24" t="str">
        <f t="shared" si="37"/>
        <v>0%</v>
      </c>
      <c r="Q589" s="23" t="e">
        <f t="shared" si="38"/>
        <v>#N/A</v>
      </c>
      <c r="R589" s="25" t="e">
        <f t="shared" si="39"/>
        <v>#N/A</v>
      </c>
      <c r="S589" s="11"/>
      <c r="U589" s="4"/>
      <c r="V589" s="4"/>
    </row>
    <row r="590" spans="1:23" hidden="1">
      <c r="A590" s="18">
        <v>9</v>
      </c>
      <c r="B590" s="19" t="s">
        <v>1220</v>
      </c>
      <c r="C590" s="19" t="s">
        <v>1235</v>
      </c>
      <c r="D590" s="19" t="s">
        <v>1236</v>
      </c>
      <c r="E590" s="19" t="s">
        <v>9</v>
      </c>
      <c r="F590" s="20">
        <v>3.2</v>
      </c>
      <c r="G590" s="20">
        <v>3.04</v>
      </c>
      <c r="H590" s="20">
        <v>2.0299999999999998</v>
      </c>
      <c r="I590" s="21">
        <v>56209339.189999998</v>
      </c>
      <c r="J590" s="21">
        <v>33507735.48</v>
      </c>
      <c r="K590" s="22">
        <v>0</v>
      </c>
      <c r="L590" s="21">
        <v>33887244.5</v>
      </c>
      <c r="M590" s="21">
        <v>26339041.219999999</v>
      </c>
      <c r="N590" s="23" t="e">
        <f>INDEX(Cost!$E:$E,MATCH(Result_Risk7!$C590,Cost!$A:$A,0))</f>
        <v>#N/A</v>
      </c>
      <c r="O590" s="23" t="e">
        <f t="shared" si="36"/>
        <v>#N/A</v>
      </c>
      <c r="P590" s="24" t="str">
        <f t="shared" si="37"/>
        <v>40%</v>
      </c>
      <c r="Q590" s="23" t="e">
        <f t="shared" si="38"/>
        <v>#N/A</v>
      </c>
      <c r="R590" s="25" t="e">
        <f t="shared" si="39"/>
        <v>#N/A</v>
      </c>
      <c r="S590" s="11"/>
      <c r="U590" s="4"/>
      <c r="V590" s="4"/>
    </row>
    <row r="591" spans="1:23" hidden="1">
      <c r="A591" s="18">
        <v>9</v>
      </c>
      <c r="B591" s="19" t="s">
        <v>1220</v>
      </c>
      <c r="C591" s="19" t="s">
        <v>1237</v>
      </c>
      <c r="D591" s="19" t="s">
        <v>1238</v>
      </c>
      <c r="E591" s="19" t="s">
        <v>9</v>
      </c>
      <c r="F591" s="20">
        <v>6.3</v>
      </c>
      <c r="G591" s="20">
        <v>5.59</v>
      </c>
      <c r="H591" s="20">
        <v>1.79</v>
      </c>
      <c r="I591" s="21">
        <v>50339022.859999999</v>
      </c>
      <c r="J591" s="21">
        <v>33016772.050000001</v>
      </c>
      <c r="K591" s="22">
        <v>0</v>
      </c>
      <c r="L591" s="21">
        <v>36213722.880000003</v>
      </c>
      <c r="M591" s="21">
        <v>7529215.6200000001</v>
      </c>
      <c r="N591" s="23" t="e">
        <f>INDEX(Cost!$E:$E,MATCH(Result_Risk7!$C591,Cost!$A:$A,0))</f>
        <v>#N/A</v>
      </c>
      <c r="O591" s="23" t="e">
        <f t="shared" si="36"/>
        <v>#N/A</v>
      </c>
      <c r="P591" s="24" t="str">
        <f t="shared" si="37"/>
        <v>30%</v>
      </c>
      <c r="Q591" s="23" t="e">
        <f t="shared" si="38"/>
        <v>#N/A</v>
      </c>
      <c r="R591" s="25" t="e">
        <f t="shared" si="39"/>
        <v>#N/A</v>
      </c>
      <c r="S591" s="11"/>
      <c r="U591" s="4"/>
      <c r="V591" s="4"/>
    </row>
    <row r="592" spans="1:23" hidden="1">
      <c r="A592" s="18">
        <v>9</v>
      </c>
      <c r="B592" s="19" t="s">
        <v>1220</v>
      </c>
      <c r="C592" s="19" t="s">
        <v>1239</v>
      </c>
      <c r="D592" s="19" t="s">
        <v>1240</v>
      </c>
      <c r="E592" s="19" t="s">
        <v>9</v>
      </c>
      <c r="F592" s="20">
        <v>3.6</v>
      </c>
      <c r="G592" s="20">
        <v>3.33</v>
      </c>
      <c r="H592" s="20">
        <v>1.72</v>
      </c>
      <c r="I592" s="21">
        <v>75469986.489999995</v>
      </c>
      <c r="J592" s="21">
        <v>29622294.43</v>
      </c>
      <c r="K592" s="22">
        <v>0</v>
      </c>
      <c r="L592" s="21">
        <v>32468449.489999998</v>
      </c>
      <c r="M592" s="21">
        <v>21061647.890000001</v>
      </c>
      <c r="N592" s="23" t="e">
        <f>INDEX(Cost!$E:$E,MATCH(Result_Risk7!$C592,Cost!$A:$A,0))</f>
        <v>#N/A</v>
      </c>
      <c r="O592" s="23" t="e">
        <f t="shared" si="36"/>
        <v>#N/A</v>
      </c>
      <c r="P592" s="24" t="str">
        <f t="shared" si="37"/>
        <v>30%</v>
      </c>
      <c r="Q592" s="23" t="e">
        <f t="shared" si="38"/>
        <v>#N/A</v>
      </c>
      <c r="R592" s="25" t="e">
        <f t="shared" si="39"/>
        <v>#N/A</v>
      </c>
      <c r="S592" s="11"/>
      <c r="U592" s="4"/>
      <c r="V592" s="4"/>
    </row>
    <row r="593" spans="1:19" s="4" customFormat="1" hidden="1">
      <c r="A593" s="18">
        <v>9</v>
      </c>
      <c r="B593" s="19" t="s">
        <v>1220</v>
      </c>
      <c r="C593" s="19" t="s">
        <v>1241</v>
      </c>
      <c r="D593" s="19" t="s">
        <v>1242</v>
      </c>
      <c r="E593" s="19" t="s">
        <v>47</v>
      </c>
      <c r="F593" s="20">
        <v>3.47</v>
      </c>
      <c r="G593" s="20">
        <v>3.25</v>
      </c>
      <c r="H593" s="20">
        <v>1.5</v>
      </c>
      <c r="I593" s="21">
        <v>245250578.93000001</v>
      </c>
      <c r="J593" s="21">
        <v>126485969.09999999</v>
      </c>
      <c r="K593" s="22">
        <v>0</v>
      </c>
      <c r="L593" s="21">
        <v>111582276.17</v>
      </c>
      <c r="M593" s="21">
        <v>49500263.020000003</v>
      </c>
      <c r="N593" s="23" t="e">
        <f>INDEX(Cost!$E:$E,MATCH(Result_Risk7!$C593,Cost!$A:$A,0))</f>
        <v>#N/A</v>
      </c>
      <c r="O593" s="23" t="e">
        <f t="shared" si="36"/>
        <v>#N/A</v>
      </c>
      <c r="P593" s="24" t="str">
        <f t="shared" si="37"/>
        <v>0%</v>
      </c>
      <c r="Q593" s="23" t="e">
        <f t="shared" si="38"/>
        <v>#N/A</v>
      </c>
      <c r="R593" s="25" t="e">
        <f t="shared" si="39"/>
        <v>#N/A</v>
      </c>
      <c r="S593" s="11"/>
    </row>
    <row r="594" spans="1:19" s="4" customFormat="1" hidden="1">
      <c r="A594" s="18">
        <v>9</v>
      </c>
      <c r="B594" s="19" t="s">
        <v>1220</v>
      </c>
      <c r="C594" s="19" t="s">
        <v>1243</v>
      </c>
      <c r="D594" s="19" t="s">
        <v>1244</v>
      </c>
      <c r="E594" s="19" t="s">
        <v>9</v>
      </c>
      <c r="F594" s="20">
        <v>3.15</v>
      </c>
      <c r="G594" s="20">
        <v>2.97</v>
      </c>
      <c r="H594" s="20">
        <v>1.46</v>
      </c>
      <c r="I594" s="21">
        <v>35536792.130000003</v>
      </c>
      <c r="J594" s="21">
        <v>20655253.23</v>
      </c>
      <c r="K594" s="22">
        <v>0</v>
      </c>
      <c r="L594" s="21">
        <v>23808283.899999999</v>
      </c>
      <c r="M594" s="21">
        <v>7591603.8799999999</v>
      </c>
      <c r="N594" s="23" t="e">
        <f>INDEX(Cost!$E:$E,MATCH(Result_Risk7!$C594,Cost!$A:$A,0))</f>
        <v>#N/A</v>
      </c>
      <c r="O594" s="23" t="e">
        <f t="shared" si="36"/>
        <v>#N/A</v>
      </c>
      <c r="P594" s="24" t="str">
        <f t="shared" si="37"/>
        <v>0%</v>
      </c>
      <c r="Q594" s="23" t="e">
        <f t="shared" si="38"/>
        <v>#N/A</v>
      </c>
      <c r="R594" s="25" t="e">
        <f t="shared" si="39"/>
        <v>#N/A</v>
      </c>
      <c r="S594" s="11"/>
    </row>
    <row r="595" spans="1:19" s="4" customFormat="1" hidden="1">
      <c r="A595" s="18">
        <v>9</v>
      </c>
      <c r="B595" s="19" t="s">
        <v>1220</v>
      </c>
      <c r="C595" s="19" t="s">
        <v>1245</v>
      </c>
      <c r="D595" s="19" t="s">
        <v>1246</v>
      </c>
      <c r="E595" s="19" t="s">
        <v>9</v>
      </c>
      <c r="F595" s="20">
        <v>9.0500000000000007</v>
      </c>
      <c r="G595" s="20">
        <v>8.92</v>
      </c>
      <c r="H595" s="20">
        <v>2.62</v>
      </c>
      <c r="I595" s="21">
        <v>391982269.22000003</v>
      </c>
      <c r="J595" s="21">
        <v>223555720.68000001</v>
      </c>
      <c r="K595" s="22">
        <v>0</v>
      </c>
      <c r="L595" s="21">
        <v>231570101.71000001</v>
      </c>
      <c r="M595" s="21">
        <v>78862079.689999998</v>
      </c>
      <c r="N595" s="23" t="e">
        <f>INDEX(Cost!$E:$E,MATCH(Result_Risk7!$C595,Cost!$A:$A,0))</f>
        <v>#N/A</v>
      </c>
      <c r="O595" s="23" t="e">
        <f t="shared" si="36"/>
        <v>#N/A</v>
      </c>
      <c r="P595" s="24" t="str">
        <f t="shared" si="37"/>
        <v>50%</v>
      </c>
      <c r="Q595" s="23" t="e">
        <f t="shared" si="38"/>
        <v>#N/A</v>
      </c>
      <c r="R595" s="25" t="e">
        <f t="shared" si="39"/>
        <v>#N/A</v>
      </c>
      <c r="S595" s="11"/>
    </row>
    <row r="596" spans="1:19" s="4" customFormat="1" hidden="1">
      <c r="A596" s="18">
        <v>9</v>
      </c>
      <c r="B596" s="19" t="s">
        <v>1220</v>
      </c>
      <c r="C596" s="19" t="s">
        <v>1247</v>
      </c>
      <c r="D596" s="19" t="s">
        <v>1248</v>
      </c>
      <c r="E596" s="19" t="s">
        <v>9</v>
      </c>
      <c r="F596" s="20">
        <v>2.98</v>
      </c>
      <c r="G596" s="20">
        <v>2.78</v>
      </c>
      <c r="H596" s="20">
        <v>1.74</v>
      </c>
      <c r="I596" s="21">
        <v>48524838.149999999</v>
      </c>
      <c r="J596" s="21">
        <v>17298843.829999998</v>
      </c>
      <c r="K596" s="22">
        <v>0</v>
      </c>
      <c r="L596" s="21">
        <v>23475440.800000001</v>
      </c>
      <c r="M596" s="21">
        <v>18018136.329999998</v>
      </c>
      <c r="N596" s="23" t="e">
        <f>INDEX(Cost!$E:$E,MATCH(Result_Risk7!$C596,Cost!$A:$A,0))</f>
        <v>#N/A</v>
      </c>
      <c r="O596" s="23" t="e">
        <f t="shared" si="36"/>
        <v>#N/A</v>
      </c>
      <c r="P596" s="24" t="str">
        <f t="shared" si="37"/>
        <v>30%</v>
      </c>
      <c r="Q596" s="23" t="e">
        <f t="shared" si="38"/>
        <v>#N/A</v>
      </c>
      <c r="R596" s="25" t="e">
        <f t="shared" si="39"/>
        <v>#N/A</v>
      </c>
      <c r="S596" s="11"/>
    </row>
    <row r="597" spans="1:19" s="4" customFormat="1" hidden="1">
      <c r="A597" s="18">
        <v>9</v>
      </c>
      <c r="B597" s="19" t="s">
        <v>1220</v>
      </c>
      <c r="C597" s="19" t="s">
        <v>1249</v>
      </c>
      <c r="D597" s="19" t="s">
        <v>1250</v>
      </c>
      <c r="E597" s="19" t="s">
        <v>9</v>
      </c>
      <c r="F597" s="20">
        <v>13.82</v>
      </c>
      <c r="G597" s="20">
        <v>12.96</v>
      </c>
      <c r="H597" s="20">
        <v>11.39</v>
      </c>
      <c r="I597" s="21">
        <v>67980123.530000001</v>
      </c>
      <c r="J597" s="21">
        <v>10383235.970000001</v>
      </c>
      <c r="K597" s="22">
        <v>0</v>
      </c>
      <c r="L597" s="21">
        <v>14553975.529999999</v>
      </c>
      <c r="M597" s="21">
        <v>55077780.469999999</v>
      </c>
      <c r="N597" s="23" t="e">
        <f>INDEX(Cost!$E:$E,MATCH(Result_Risk7!$C597,Cost!$A:$A,0))</f>
        <v>#N/A</v>
      </c>
      <c r="O597" s="23" t="e">
        <f t="shared" si="36"/>
        <v>#N/A</v>
      </c>
      <c r="P597" s="24" t="str">
        <f t="shared" si="37"/>
        <v>60%</v>
      </c>
      <c r="Q597" s="23" t="e">
        <f t="shared" si="38"/>
        <v>#N/A</v>
      </c>
      <c r="R597" s="25" t="e">
        <f t="shared" si="39"/>
        <v>#N/A</v>
      </c>
      <c r="S597" s="11"/>
    </row>
    <row r="598" spans="1:19" s="4" customFormat="1" hidden="1">
      <c r="A598" s="18">
        <v>9</v>
      </c>
      <c r="B598" s="19" t="s">
        <v>1220</v>
      </c>
      <c r="C598" s="19" t="s">
        <v>1251</v>
      </c>
      <c r="D598" s="19" t="s">
        <v>1252</v>
      </c>
      <c r="E598" s="19" t="s">
        <v>9</v>
      </c>
      <c r="F598" s="20">
        <v>2.78</v>
      </c>
      <c r="G598" s="20">
        <v>2.62</v>
      </c>
      <c r="H598" s="20">
        <v>0.89</v>
      </c>
      <c r="I598" s="21">
        <v>23933418.640000001</v>
      </c>
      <c r="J598" s="21">
        <v>16826441.5</v>
      </c>
      <c r="K598" s="22">
        <v>0</v>
      </c>
      <c r="L598" s="21">
        <v>17024910.670000002</v>
      </c>
      <c r="M598" s="21">
        <v>-1493959.75</v>
      </c>
      <c r="N598" s="23" t="e">
        <f>INDEX(Cost!$E:$E,MATCH(Result_Risk7!$C598,Cost!$A:$A,0))</f>
        <v>#N/A</v>
      </c>
      <c r="O598" s="23" t="e">
        <f t="shared" si="36"/>
        <v>#N/A</v>
      </c>
      <c r="P598" s="24" t="str">
        <f t="shared" si="37"/>
        <v>0%</v>
      </c>
      <c r="Q598" s="23" t="e">
        <f t="shared" si="38"/>
        <v>#N/A</v>
      </c>
      <c r="R598" s="25" t="e">
        <f t="shared" si="39"/>
        <v>#N/A</v>
      </c>
      <c r="S598" s="11"/>
    </row>
    <row r="599" spans="1:19" s="4" customFormat="1" hidden="1">
      <c r="A599" s="18">
        <v>9</v>
      </c>
      <c r="B599" s="19" t="s">
        <v>1253</v>
      </c>
      <c r="C599" s="19" t="s">
        <v>1257</v>
      </c>
      <c r="D599" s="19" t="s">
        <v>1258</v>
      </c>
      <c r="E599" s="19" t="s">
        <v>6</v>
      </c>
      <c r="F599" s="20">
        <v>3.87</v>
      </c>
      <c r="G599" s="20">
        <v>3.66</v>
      </c>
      <c r="H599" s="20">
        <v>2.77</v>
      </c>
      <c r="I599" s="21">
        <v>3473264272.75</v>
      </c>
      <c r="J599" s="21">
        <v>1067514871.6</v>
      </c>
      <c r="K599" s="22">
        <v>0</v>
      </c>
      <c r="L599" s="21">
        <v>947741771.44000006</v>
      </c>
      <c r="M599" s="21">
        <v>2431951681.6700001</v>
      </c>
      <c r="N599" s="23" t="e">
        <f>INDEX(Cost!$E:$E,MATCH(Result_Risk7!$C599,Cost!$A:$A,0))</f>
        <v>#N/A</v>
      </c>
      <c r="O599" s="23" t="e">
        <f t="shared" si="36"/>
        <v>#N/A</v>
      </c>
      <c r="P599" s="24" t="str">
        <f t="shared" si="37"/>
        <v>50%</v>
      </c>
      <c r="Q599" s="23" t="e">
        <f t="shared" si="38"/>
        <v>#N/A</v>
      </c>
      <c r="R599" s="25" t="e">
        <f t="shared" si="39"/>
        <v>#N/A</v>
      </c>
      <c r="S599" s="11"/>
    </row>
    <row r="600" spans="1:19" s="4" customFormat="1" hidden="1">
      <c r="A600" s="18">
        <v>9</v>
      </c>
      <c r="B600" s="19" t="s">
        <v>1253</v>
      </c>
      <c r="C600" s="19" t="s">
        <v>1259</v>
      </c>
      <c r="D600" s="19" t="s">
        <v>1260</v>
      </c>
      <c r="E600" s="19" t="s">
        <v>9</v>
      </c>
      <c r="F600" s="20">
        <v>5.58</v>
      </c>
      <c r="G600" s="20">
        <v>5.19</v>
      </c>
      <c r="H600" s="20">
        <v>2.56</v>
      </c>
      <c r="I600" s="21">
        <v>131411316.52</v>
      </c>
      <c r="J600" s="21">
        <v>78905149.510000005</v>
      </c>
      <c r="K600" s="22">
        <v>0</v>
      </c>
      <c r="L600" s="21">
        <v>87018487.769999996</v>
      </c>
      <c r="M600" s="21">
        <v>44652497.259999998</v>
      </c>
      <c r="N600" s="23" t="e">
        <f>INDEX(Cost!$E:$E,MATCH(Result_Risk7!$C600,Cost!$A:$A,0))</f>
        <v>#N/A</v>
      </c>
      <c r="O600" s="23" t="e">
        <f t="shared" si="36"/>
        <v>#N/A</v>
      </c>
      <c r="P600" s="24" t="str">
        <f t="shared" si="37"/>
        <v>50%</v>
      </c>
      <c r="Q600" s="23" t="e">
        <f t="shared" si="38"/>
        <v>#N/A</v>
      </c>
      <c r="R600" s="25" t="e">
        <f t="shared" si="39"/>
        <v>#N/A</v>
      </c>
      <c r="S600" s="11"/>
    </row>
    <row r="601" spans="1:19" s="4" customFormat="1" hidden="1">
      <c r="A601" s="18">
        <v>9</v>
      </c>
      <c r="B601" s="19" t="s">
        <v>1253</v>
      </c>
      <c r="C601" s="19" t="s">
        <v>1261</v>
      </c>
      <c r="D601" s="19" t="s">
        <v>1262</v>
      </c>
      <c r="E601" s="19" t="s">
        <v>9</v>
      </c>
      <c r="F601" s="20">
        <v>6.97</v>
      </c>
      <c r="G601" s="20">
        <v>6.44</v>
      </c>
      <c r="H601" s="20">
        <v>5.27</v>
      </c>
      <c r="I601" s="21">
        <v>94726509.400000006</v>
      </c>
      <c r="J601" s="21">
        <v>7573018.4100000001</v>
      </c>
      <c r="K601" s="22">
        <v>0</v>
      </c>
      <c r="L601" s="21">
        <v>11892053.550000001</v>
      </c>
      <c r="M601" s="21">
        <v>67765177.939999998</v>
      </c>
      <c r="N601" s="23" t="e">
        <f>INDEX(Cost!$E:$E,MATCH(Result_Risk7!$C601,Cost!$A:$A,0))</f>
        <v>#N/A</v>
      </c>
      <c r="O601" s="23" t="e">
        <f t="shared" si="36"/>
        <v>#N/A</v>
      </c>
      <c r="P601" s="24" t="str">
        <f t="shared" si="37"/>
        <v>60%</v>
      </c>
      <c r="Q601" s="23" t="e">
        <f t="shared" si="38"/>
        <v>#N/A</v>
      </c>
      <c r="R601" s="25" t="e">
        <f t="shared" si="39"/>
        <v>#N/A</v>
      </c>
      <c r="S601" s="11"/>
    </row>
    <row r="602" spans="1:19" s="4" customFormat="1" hidden="1">
      <c r="A602" s="18">
        <v>9</v>
      </c>
      <c r="B602" s="19" t="s">
        <v>1253</v>
      </c>
      <c r="C602" s="19" t="s">
        <v>1263</v>
      </c>
      <c r="D602" s="19" t="s">
        <v>1264</v>
      </c>
      <c r="E602" s="19" t="s">
        <v>9</v>
      </c>
      <c r="F602" s="20">
        <v>14.32</v>
      </c>
      <c r="G602" s="20">
        <v>13.73</v>
      </c>
      <c r="H602" s="20">
        <v>7</v>
      </c>
      <c r="I602" s="21">
        <v>145904505.11000001</v>
      </c>
      <c r="J602" s="21">
        <v>85980318.129999995</v>
      </c>
      <c r="K602" s="22">
        <v>0</v>
      </c>
      <c r="L602" s="21">
        <v>87815052.519999996</v>
      </c>
      <c r="M602" s="21">
        <v>65758302.909999996</v>
      </c>
      <c r="N602" s="23" t="e">
        <f>INDEX(Cost!$E:$E,MATCH(Result_Risk7!$C602,Cost!$A:$A,0))</f>
        <v>#N/A</v>
      </c>
      <c r="O602" s="23" t="e">
        <f t="shared" si="36"/>
        <v>#N/A</v>
      </c>
      <c r="P602" s="24" t="str">
        <f t="shared" si="37"/>
        <v>60%</v>
      </c>
      <c r="Q602" s="23" t="e">
        <f t="shared" si="38"/>
        <v>#N/A</v>
      </c>
      <c r="R602" s="25" t="e">
        <f t="shared" si="39"/>
        <v>#N/A</v>
      </c>
      <c r="S602" s="11"/>
    </row>
    <row r="603" spans="1:19" s="4" customFormat="1" hidden="1">
      <c r="A603" s="18">
        <v>9</v>
      </c>
      <c r="B603" s="19" t="s">
        <v>1253</v>
      </c>
      <c r="C603" s="19" t="s">
        <v>1265</v>
      </c>
      <c r="D603" s="19" t="s">
        <v>1266</v>
      </c>
      <c r="E603" s="19" t="s">
        <v>9</v>
      </c>
      <c r="F603" s="20">
        <v>7.79</v>
      </c>
      <c r="G603" s="20">
        <v>7.42</v>
      </c>
      <c r="H603" s="20">
        <v>5.2</v>
      </c>
      <c r="I603" s="21">
        <v>55165402.369999997</v>
      </c>
      <c r="J603" s="21">
        <v>27509478.719999999</v>
      </c>
      <c r="K603" s="22">
        <v>0</v>
      </c>
      <c r="L603" s="21">
        <v>27858890.170000002</v>
      </c>
      <c r="M603" s="21">
        <v>33740069.770000003</v>
      </c>
      <c r="N603" s="23" t="e">
        <f>INDEX(Cost!$E:$E,MATCH(Result_Risk7!$C603,Cost!$A:$A,0))</f>
        <v>#N/A</v>
      </c>
      <c r="O603" s="23" t="e">
        <f t="shared" si="36"/>
        <v>#N/A</v>
      </c>
      <c r="P603" s="24" t="str">
        <f t="shared" si="37"/>
        <v>60%</v>
      </c>
      <c r="Q603" s="23" t="e">
        <f t="shared" si="38"/>
        <v>#N/A</v>
      </c>
      <c r="R603" s="25" t="e">
        <f t="shared" si="39"/>
        <v>#N/A</v>
      </c>
      <c r="S603" s="11"/>
    </row>
    <row r="604" spans="1:19" s="4" customFormat="1" hidden="1">
      <c r="A604" s="18">
        <v>9</v>
      </c>
      <c r="B604" s="19" t="s">
        <v>1253</v>
      </c>
      <c r="C604" s="19" t="s">
        <v>1267</v>
      </c>
      <c r="D604" s="19" t="s">
        <v>1268</v>
      </c>
      <c r="E604" s="19" t="s">
        <v>9</v>
      </c>
      <c r="F604" s="20">
        <v>3.72</v>
      </c>
      <c r="G604" s="20">
        <v>3.4</v>
      </c>
      <c r="H604" s="20">
        <v>1.61</v>
      </c>
      <c r="I604" s="21">
        <v>50860356.009999998</v>
      </c>
      <c r="J604" s="21">
        <v>41767879.359999999</v>
      </c>
      <c r="K604" s="22">
        <v>0</v>
      </c>
      <c r="L604" s="21">
        <v>47469955.450000003</v>
      </c>
      <c r="M604" s="21">
        <v>10428069.300000001</v>
      </c>
      <c r="N604" s="23" t="e">
        <f>INDEX(Cost!$E:$E,MATCH(Result_Risk7!$C604,Cost!$A:$A,0))</f>
        <v>#N/A</v>
      </c>
      <c r="O604" s="23" t="e">
        <f t="shared" si="36"/>
        <v>#N/A</v>
      </c>
      <c r="P604" s="24" t="str">
        <f t="shared" si="37"/>
        <v>30%</v>
      </c>
      <c r="Q604" s="23" t="e">
        <f t="shared" si="38"/>
        <v>#N/A</v>
      </c>
      <c r="R604" s="25" t="e">
        <f t="shared" si="39"/>
        <v>#N/A</v>
      </c>
      <c r="S604" s="11"/>
    </row>
    <row r="605" spans="1:19" s="4" customFormat="1" hidden="1">
      <c r="A605" s="18">
        <v>9</v>
      </c>
      <c r="B605" s="19" t="s">
        <v>1253</v>
      </c>
      <c r="C605" s="19" t="s">
        <v>1269</v>
      </c>
      <c r="D605" s="19" t="s">
        <v>1270</v>
      </c>
      <c r="E605" s="19" t="s">
        <v>9</v>
      </c>
      <c r="F605" s="20">
        <v>3.23</v>
      </c>
      <c r="G605" s="20">
        <v>2.93</v>
      </c>
      <c r="H605" s="20">
        <v>1.37</v>
      </c>
      <c r="I605" s="21">
        <v>122685202.62</v>
      </c>
      <c r="J605" s="21">
        <v>72657435.739999995</v>
      </c>
      <c r="K605" s="22">
        <v>0</v>
      </c>
      <c r="L605" s="21">
        <v>82438832.170000002</v>
      </c>
      <c r="M605" s="21">
        <v>20190878.760000002</v>
      </c>
      <c r="N605" s="23" t="e">
        <f>INDEX(Cost!$E:$E,MATCH(Result_Risk7!$C605,Cost!$A:$A,0))</f>
        <v>#N/A</v>
      </c>
      <c r="O605" s="23" t="e">
        <f t="shared" si="36"/>
        <v>#N/A</v>
      </c>
      <c r="P605" s="24" t="str">
        <f t="shared" si="37"/>
        <v>0%</v>
      </c>
      <c r="Q605" s="23" t="e">
        <f t="shared" si="38"/>
        <v>#N/A</v>
      </c>
      <c r="R605" s="25" t="e">
        <f t="shared" si="39"/>
        <v>#N/A</v>
      </c>
      <c r="S605" s="11"/>
    </row>
    <row r="606" spans="1:19" s="4" customFormat="1" hidden="1">
      <c r="A606" s="18">
        <v>9</v>
      </c>
      <c r="B606" s="19" t="s">
        <v>1253</v>
      </c>
      <c r="C606" s="19" t="s">
        <v>1271</v>
      </c>
      <c r="D606" s="19" t="s">
        <v>1272</v>
      </c>
      <c r="E606" s="19" t="s">
        <v>9</v>
      </c>
      <c r="F606" s="20">
        <v>4.29</v>
      </c>
      <c r="G606" s="20">
        <v>3.83</v>
      </c>
      <c r="H606" s="20">
        <v>2.5</v>
      </c>
      <c r="I606" s="21">
        <v>99674493.019999996</v>
      </c>
      <c r="J606" s="21">
        <v>26101837.239999998</v>
      </c>
      <c r="K606" s="22">
        <v>0</v>
      </c>
      <c r="L606" s="21">
        <v>27223407.379999999</v>
      </c>
      <c r="M606" s="21">
        <v>45357537.350000001</v>
      </c>
      <c r="N606" s="23" t="e">
        <f>INDEX(Cost!$E:$E,MATCH(Result_Risk7!$C606,Cost!$A:$A,0))</f>
        <v>#N/A</v>
      </c>
      <c r="O606" s="23" t="e">
        <f t="shared" si="36"/>
        <v>#N/A</v>
      </c>
      <c r="P606" s="24" t="str">
        <f t="shared" si="37"/>
        <v>40%</v>
      </c>
      <c r="Q606" s="23" t="e">
        <f t="shared" si="38"/>
        <v>#N/A</v>
      </c>
      <c r="R606" s="25" t="e">
        <f t="shared" si="39"/>
        <v>#N/A</v>
      </c>
      <c r="S606" s="11"/>
    </row>
    <row r="607" spans="1:19" s="4" customFormat="1" hidden="1">
      <c r="A607" s="18">
        <v>9</v>
      </c>
      <c r="B607" s="19" t="s">
        <v>1253</v>
      </c>
      <c r="C607" s="19" t="s">
        <v>1273</v>
      </c>
      <c r="D607" s="19" t="s">
        <v>1274</v>
      </c>
      <c r="E607" s="19" t="s">
        <v>9</v>
      </c>
      <c r="F607" s="20">
        <v>6.56</v>
      </c>
      <c r="G607" s="20">
        <v>6.11</v>
      </c>
      <c r="H607" s="20">
        <v>5.24</v>
      </c>
      <c r="I607" s="21">
        <v>81690395.099999994</v>
      </c>
      <c r="J607" s="21">
        <v>21388816.309999999</v>
      </c>
      <c r="K607" s="22">
        <v>0</v>
      </c>
      <c r="L607" s="21">
        <v>28021624.870000001</v>
      </c>
      <c r="M607" s="21">
        <v>61671143.68</v>
      </c>
      <c r="N607" s="23" t="e">
        <f>INDEX(Cost!$E:$E,MATCH(Result_Risk7!$C607,Cost!$A:$A,0))</f>
        <v>#N/A</v>
      </c>
      <c r="O607" s="23" t="e">
        <f t="shared" si="36"/>
        <v>#N/A</v>
      </c>
      <c r="P607" s="24" t="str">
        <f t="shared" si="37"/>
        <v>60%</v>
      </c>
      <c r="Q607" s="23" t="e">
        <f t="shared" si="38"/>
        <v>#N/A</v>
      </c>
      <c r="R607" s="25" t="e">
        <f t="shared" si="39"/>
        <v>#N/A</v>
      </c>
      <c r="S607" s="11"/>
    </row>
    <row r="608" spans="1:19" s="4" customFormat="1" hidden="1">
      <c r="A608" s="18">
        <v>9</v>
      </c>
      <c r="B608" s="19" t="s">
        <v>1253</v>
      </c>
      <c r="C608" s="19" t="s">
        <v>1275</v>
      </c>
      <c r="D608" s="19" t="s">
        <v>1276</v>
      </c>
      <c r="E608" s="19" t="s">
        <v>9</v>
      </c>
      <c r="F608" s="20">
        <v>2.81</v>
      </c>
      <c r="G608" s="20">
        <v>2.6</v>
      </c>
      <c r="H608" s="20">
        <v>2.04</v>
      </c>
      <c r="I608" s="21">
        <v>77085643.980000004</v>
      </c>
      <c r="J608" s="21">
        <v>27566035.800000001</v>
      </c>
      <c r="K608" s="22">
        <v>0</v>
      </c>
      <c r="L608" s="21">
        <v>33126384.719999999</v>
      </c>
      <c r="M608" s="21">
        <v>40299439.619999997</v>
      </c>
      <c r="N608" s="23" t="e">
        <f>INDEX(Cost!$E:$E,MATCH(Result_Risk7!$C608,Cost!$A:$A,0))</f>
        <v>#N/A</v>
      </c>
      <c r="O608" s="23" t="e">
        <f t="shared" si="36"/>
        <v>#N/A</v>
      </c>
      <c r="P608" s="24" t="str">
        <f t="shared" si="37"/>
        <v>40%</v>
      </c>
      <c r="Q608" s="23" t="e">
        <f t="shared" si="38"/>
        <v>#N/A</v>
      </c>
      <c r="R608" s="25" t="e">
        <f t="shared" si="39"/>
        <v>#N/A</v>
      </c>
      <c r="S608" s="11"/>
    </row>
    <row r="609" spans="1:19" s="4" customFormat="1" hidden="1">
      <c r="A609" s="18">
        <v>9</v>
      </c>
      <c r="B609" s="19" t="s">
        <v>1253</v>
      </c>
      <c r="C609" s="19" t="s">
        <v>1277</v>
      </c>
      <c r="D609" s="19" t="s">
        <v>1278</v>
      </c>
      <c r="E609" s="19" t="s">
        <v>9</v>
      </c>
      <c r="F609" s="20">
        <v>3.87</v>
      </c>
      <c r="G609" s="20">
        <v>3.61</v>
      </c>
      <c r="H609" s="20">
        <v>1.89</v>
      </c>
      <c r="I609" s="21">
        <v>30698111.420000002</v>
      </c>
      <c r="J609" s="21">
        <v>9357110.7599999998</v>
      </c>
      <c r="K609" s="22">
        <v>0</v>
      </c>
      <c r="L609" s="21">
        <v>12179093.039999999</v>
      </c>
      <c r="M609" s="21">
        <v>9516343.0700000003</v>
      </c>
      <c r="N609" s="23" t="e">
        <f>INDEX(Cost!$E:$E,MATCH(Result_Risk7!$C609,Cost!$A:$A,0))</f>
        <v>#N/A</v>
      </c>
      <c r="O609" s="23" t="e">
        <f t="shared" si="36"/>
        <v>#N/A</v>
      </c>
      <c r="P609" s="24" t="str">
        <f t="shared" si="37"/>
        <v>30%</v>
      </c>
      <c r="Q609" s="23" t="e">
        <f t="shared" si="38"/>
        <v>#N/A</v>
      </c>
      <c r="R609" s="25" t="e">
        <f t="shared" si="39"/>
        <v>#N/A</v>
      </c>
      <c r="S609" s="11"/>
    </row>
    <row r="610" spans="1:19" s="4" customFormat="1" hidden="1">
      <c r="A610" s="18">
        <v>9</v>
      </c>
      <c r="B610" s="19" t="s">
        <v>1253</v>
      </c>
      <c r="C610" s="19" t="s">
        <v>1279</v>
      </c>
      <c r="D610" s="19" t="s">
        <v>1280</v>
      </c>
      <c r="E610" s="19" t="s">
        <v>9</v>
      </c>
      <c r="F610" s="20">
        <v>2.2799999999999998</v>
      </c>
      <c r="G610" s="20">
        <v>1.96</v>
      </c>
      <c r="H610" s="20">
        <v>0.75</v>
      </c>
      <c r="I610" s="21">
        <v>86034964.989999995</v>
      </c>
      <c r="J610" s="21">
        <v>37135912.350000001</v>
      </c>
      <c r="K610" s="22">
        <v>1</v>
      </c>
      <c r="L610" s="21">
        <v>47898840.600000001</v>
      </c>
      <c r="M610" s="21">
        <v>-17022181.579999998</v>
      </c>
      <c r="N610" s="23" t="e">
        <f>INDEX(Cost!$E:$E,MATCH(Result_Risk7!$C610,Cost!$A:$A,0))</f>
        <v>#N/A</v>
      </c>
      <c r="O610" s="23" t="e">
        <f t="shared" si="36"/>
        <v>#N/A</v>
      </c>
      <c r="P610" s="24" t="str">
        <f t="shared" si="37"/>
        <v>0%</v>
      </c>
      <c r="Q610" s="23" t="e">
        <f t="shared" si="38"/>
        <v>#N/A</v>
      </c>
      <c r="R610" s="25" t="e">
        <f t="shared" si="39"/>
        <v>#N/A</v>
      </c>
      <c r="S610" s="11"/>
    </row>
    <row r="611" spans="1:19" s="4" customFormat="1" hidden="1">
      <c r="A611" s="18">
        <v>9</v>
      </c>
      <c r="B611" s="19" t="s">
        <v>1253</v>
      </c>
      <c r="C611" s="19" t="s">
        <v>1281</v>
      </c>
      <c r="D611" s="19" t="s">
        <v>1282</v>
      </c>
      <c r="E611" s="19" t="s">
        <v>9</v>
      </c>
      <c r="F611" s="20">
        <v>8.9700000000000006</v>
      </c>
      <c r="G611" s="20">
        <v>8.58</v>
      </c>
      <c r="H611" s="20">
        <v>6.74</v>
      </c>
      <c r="I611" s="21">
        <v>102744596.98999999</v>
      </c>
      <c r="J611" s="21">
        <v>43112479.659999996</v>
      </c>
      <c r="K611" s="22">
        <v>0</v>
      </c>
      <c r="L611" s="21">
        <v>45611319.25</v>
      </c>
      <c r="M611" s="21">
        <v>73191589.129999995</v>
      </c>
      <c r="N611" s="23" t="e">
        <f>INDEX(Cost!$E:$E,MATCH(Result_Risk7!$C611,Cost!$A:$A,0))</f>
        <v>#N/A</v>
      </c>
      <c r="O611" s="23" t="e">
        <f t="shared" si="36"/>
        <v>#N/A</v>
      </c>
      <c r="P611" s="24" t="str">
        <f t="shared" si="37"/>
        <v>60%</v>
      </c>
      <c r="Q611" s="23" t="e">
        <f t="shared" si="38"/>
        <v>#N/A</v>
      </c>
      <c r="R611" s="25" t="e">
        <f t="shared" si="39"/>
        <v>#N/A</v>
      </c>
      <c r="S611" s="11"/>
    </row>
    <row r="612" spans="1:19" s="4" customFormat="1" hidden="1">
      <c r="A612" s="18">
        <v>9</v>
      </c>
      <c r="B612" s="19" t="s">
        <v>1253</v>
      </c>
      <c r="C612" s="19" t="s">
        <v>1283</v>
      </c>
      <c r="D612" s="19" t="s">
        <v>1284</v>
      </c>
      <c r="E612" s="19" t="s">
        <v>9</v>
      </c>
      <c r="F612" s="20">
        <v>3.27</v>
      </c>
      <c r="G612" s="20">
        <v>3.1</v>
      </c>
      <c r="H612" s="20">
        <v>0.99</v>
      </c>
      <c r="I612" s="21">
        <v>143757173.58000001</v>
      </c>
      <c r="J612" s="21">
        <v>79745096.549999997</v>
      </c>
      <c r="K612" s="22">
        <v>0</v>
      </c>
      <c r="L612" s="21">
        <v>98530116.719999999</v>
      </c>
      <c r="M612" s="21">
        <v>-319364.71999999997</v>
      </c>
      <c r="N612" s="23" t="e">
        <f>INDEX(Cost!$E:$E,MATCH(Result_Risk7!$C612,Cost!$A:$A,0))</f>
        <v>#N/A</v>
      </c>
      <c r="O612" s="23" t="e">
        <f t="shared" si="36"/>
        <v>#N/A</v>
      </c>
      <c r="P612" s="24" t="str">
        <f t="shared" si="37"/>
        <v>0%</v>
      </c>
      <c r="Q612" s="23" t="e">
        <f t="shared" si="38"/>
        <v>#N/A</v>
      </c>
      <c r="R612" s="25" t="e">
        <f t="shared" si="39"/>
        <v>#N/A</v>
      </c>
      <c r="S612" s="11"/>
    </row>
    <row r="613" spans="1:19" s="4" customFormat="1" hidden="1">
      <c r="A613" s="18">
        <v>9</v>
      </c>
      <c r="B613" s="19" t="s">
        <v>1253</v>
      </c>
      <c r="C613" s="19" t="s">
        <v>1285</v>
      </c>
      <c r="D613" s="19" t="s">
        <v>1286</v>
      </c>
      <c r="E613" s="19" t="s">
        <v>47</v>
      </c>
      <c r="F613" s="20">
        <v>5.76</v>
      </c>
      <c r="G613" s="20">
        <v>5.22</v>
      </c>
      <c r="H613" s="20">
        <v>2.0699999999999998</v>
      </c>
      <c r="I613" s="21">
        <v>217203599.91</v>
      </c>
      <c r="J613" s="21">
        <v>65253251.759999998</v>
      </c>
      <c r="K613" s="22">
        <v>0</v>
      </c>
      <c r="L613" s="21">
        <v>77349307.730000004</v>
      </c>
      <c r="M613" s="21">
        <v>48774813.299999997</v>
      </c>
      <c r="N613" s="23" t="e">
        <f>INDEX(Cost!$E:$E,MATCH(Result_Risk7!$C613,Cost!$A:$A,0))</f>
        <v>#N/A</v>
      </c>
      <c r="O613" s="23" t="e">
        <f t="shared" si="36"/>
        <v>#N/A</v>
      </c>
      <c r="P613" s="24" t="str">
        <f t="shared" si="37"/>
        <v>40%</v>
      </c>
      <c r="Q613" s="23" t="e">
        <f t="shared" si="38"/>
        <v>#N/A</v>
      </c>
      <c r="R613" s="25" t="e">
        <f t="shared" si="39"/>
        <v>#N/A</v>
      </c>
      <c r="S613" s="11"/>
    </row>
    <row r="614" spans="1:19" s="4" customFormat="1" hidden="1">
      <c r="A614" s="18">
        <v>9</v>
      </c>
      <c r="B614" s="19" t="s">
        <v>1253</v>
      </c>
      <c r="C614" s="19" t="s">
        <v>1287</v>
      </c>
      <c r="D614" s="19" t="s">
        <v>1288</v>
      </c>
      <c r="E614" s="19" t="s">
        <v>9</v>
      </c>
      <c r="F614" s="20">
        <v>13.06</v>
      </c>
      <c r="G614" s="20">
        <v>12.5</v>
      </c>
      <c r="H614" s="20">
        <v>7.24</v>
      </c>
      <c r="I614" s="21">
        <v>147147958.11000001</v>
      </c>
      <c r="J614" s="21">
        <v>79889752.439999998</v>
      </c>
      <c r="K614" s="22">
        <v>0</v>
      </c>
      <c r="L614" s="21">
        <v>86798325.799999997</v>
      </c>
      <c r="M614" s="21">
        <v>75232199.170000002</v>
      </c>
      <c r="N614" s="23" t="e">
        <f>INDEX(Cost!$E:$E,MATCH(Result_Risk7!$C614,Cost!$A:$A,0))</f>
        <v>#N/A</v>
      </c>
      <c r="O614" s="23" t="e">
        <f t="shared" si="36"/>
        <v>#N/A</v>
      </c>
      <c r="P614" s="24" t="str">
        <f t="shared" si="37"/>
        <v>60%</v>
      </c>
      <c r="Q614" s="23" t="e">
        <f t="shared" si="38"/>
        <v>#N/A</v>
      </c>
      <c r="R614" s="25" t="e">
        <f t="shared" si="39"/>
        <v>#N/A</v>
      </c>
      <c r="S614" s="11"/>
    </row>
    <row r="615" spans="1:19" s="4" customFormat="1" hidden="1">
      <c r="A615" s="18">
        <v>9</v>
      </c>
      <c r="B615" s="19" t="s">
        <v>1253</v>
      </c>
      <c r="C615" s="19" t="s">
        <v>1289</v>
      </c>
      <c r="D615" s="19" t="s">
        <v>1290</v>
      </c>
      <c r="E615" s="19" t="s">
        <v>9</v>
      </c>
      <c r="F615" s="20">
        <v>3.79</v>
      </c>
      <c r="G615" s="20">
        <v>3.43</v>
      </c>
      <c r="H615" s="20">
        <v>2.29</v>
      </c>
      <c r="I615" s="21">
        <v>52625362.539999999</v>
      </c>
      <c r="J615" s="21">
        <v>10590788.359999999</v>
      </c>
      <c r="K615" s="22">
        <v>0</v>
      </c>
      <c r="L615" s="21">
        <v>15022487.470000001</v>
      </c>
      <c r="M615" s="21">
        <v>22677737.170000002</v>
      </c>
      <c r="N615" s="23" t="e">
        <f>INDEX(Cost!$E:$E,MATCH(Result_Risk7!$C615,Cost!$A:$A,0))</f>
        <v>#N/A</v>
      </c>
      <c r="O615" s="23" t="e">
        <f t="shared" si="36"/>
        <v>#N/A</v>
      </c>
      <c r="P615" s="24" t="str">
        <f t="shared" si="37"/>
        <v>40%</v>
      </c>
      <c r="Q615" s="23" t="e">
        <f t="shared" si="38"/>
        <v>#N/A</v>
      </c>
      <c r="R615" s="25" t="e">
        <f t="shared" si="39"/>
        <v>#N/A</v>
      </c>
      <c r="S615" s="11"/>
    </row>
    <row r="616" spans="1:19" s="4" customFormat="1" hidden="1">
      <c r="A616" s="18">
        <v>9</v>
      </c>
      <c r="B616" s="19" t="s">
        <v>1253</v>
      </c>
      <c r="C616" s="19" t="s">
        <v>1291</v>
      </c>
      <c r="D616" s="19" t="s">
        <v>1292</v>
      </c>
      <c r="E616" s="19" t="s">
        <v>9</v>
      </c>
      <c r="F616" s="20">
        <v>5.67</v>
      </c>
      <c r="G616" s="20">
        <v>5.35</v>
      </c>
      <c r="H616" s="20">
        <v>3.84</v>
      </c>
      <c r="I616" s="21">
        <v>147267652.46000001</v>
      </c>
      <c r="J616" s="21">
        <v>97425807.510000005</v>
      </c>
      <c r="K616" s="22">
        <v>0</v>
      </c>
      <c r="L616" s="21">
        <v>92003527.560000002</v>
      </c>
      <c r="M616" s="21">
        <v>88449015.939999998</v>
      </c>
      <c r="N616" s="23" t="e">
        <f>INDEX(Cost!$E:$E,MATCH(Result_Risk7!$C616,Cost!$A:$A,0))</f>
        <v>#N/A</v>
      </c>
      <c r="O616" s="23" t="e">
        <f t="shared" si="36"/>
        <v>#N/A</v>
      </c>
      <c r="P616" s="24" t="str">
        <f t="shared" si="37"/>
        <v>60%</v>
      </c>
      <c r="Q616" s="23" t="e">
        <f t="shared" si="38"/>
        <v>#N/A</v>
      </c>
      <c r="R616" s="25" t="e">
        <f t="shared" si="39"/>
        <v>#N/A</v>
      </c>
      <c r="S616" s="11"/>
    </row>
    <row r="617" spans="1:19" s="4" customFormat="1" hidden="1">
      <c r="A617" s="18">
        <v>9</v>
      </c>
      <c r="B617" s="19" t="s">
        <v>1253</v>
      </c>
      <c r="C617" s="19" t="s">
        <v>1293</v>
      </c>
      <c r="D617" s="19" t="s">
        <v>1294</v>
      </c>
      <c r="E617" s="19" t="s">
        <v>9</v>
      </c>
      <c r="F617" s="20">
        <v>5.5</v>
      </c>
      <c r="G617" s="20">
        <v>5.12</v>
      </c>
      <c r="H617" s="20">
        <v>3.29</v>
      </c>
      <c r="I617" s="21">
        <v>44071313.829999998</v>
      </c>
      <c r="J617" s="21">
        <v>14588925.619999999</v>
      </c>
      <c r="K617" s="22">
        <v>0</v>
      </c>
      <c r="L617" s="21">
        <v>18040588.600000001</v>
      </c>
      <c r="M617" s="21">
        <v>20787066.059999999</v>
      </c>
      <c r="N617" s="23" t="e">
        <f>INDEX(Cost!$E:$E,MATCH(Result_Risk7!$C617,Cost!$A:$A,0))</f>
        <v>#N/A</v>
      </c>
      <c r="O617" s="23" t="e">
        <f t="shared" si="36"/>
        <v>#N/A</v>
      </c>
      <c r="P617" s="24" t="str">
        <f t="shared" si="37"/>
        <v>60%</v>
      </c>
      <c r="Q617" s="23" t="e">
        <f t="shared" si="38"/>
        <v>#N/A</v>
      </c>
      <c r="R617" s="25" t="e">
        <f t="shared" si="39"/>
        <v>#N/A</v>
      </c>
      <c r="S617" s="11"/>
    </row>
    <row r="618" spans="1:19" s="4" customFormat="1" hidden="1">
      <c r="A618" s="18">
        <v>9</v>
      </c>
      <c r="B618" s="19" t="s">
        <v>1253</v>
      </c>
      <c r="C618" s="19" t="s">
        <v>1295</v>
      </c>
      <c r="D618" s="19" t="s">
        <v>1296</v>
      </c>
      <c r="E618" s="19" t="s">
        <v>9</v>
      </c>
      <c r="F618" s="20">
        <v>4.5</v>
      </c>
      <c r="G618" s="20">
        <v>4.08</v>
      </c>
      <c r="H618" s="20">
        <v>2.66</v>
      </c>
      <c r="I618" s="21">
        <v>122794722.19</v>
      </c>
      <c r="J618" s="21">
        <v>57730190.909999996</v>
      </c>
      <c r="K618" s="22">
        <v>0</v>
      </c>
      <c r="L618" s="21">
        <v>61356201.710000001</v>
      </c>
      <c r="M618" s="21">
        <v>55711608.920000002</v>
      </c>
      <c r="N618" s="23" t="e">
        <f>INDEX(Cost!$E:$E,MATCH(Result_Risk7!$C618,Cost!$A:$A,0))</f>
        <v>#N/A</v>
      </c>
      <c r="O618" s="23" t="e">
        <f t="shared" si="36"/>
        <v>#N/A</v>
      </c>
      <c r="P618" s="24" t="str">
        <f t="shared" si="37"/>
        <v>50%</v>
      </c>
      <c r="Q618" s="23" t="e">
        <f t="shared" si="38"/>
        <v>#N/A</v>
      </c>
      <c r="R618" s="25" t="e">
        <f t="shared" si="39"/>
        <v>#N/A</v>
      </c>
      <c r="S618" s="11"/>
    </row>
    <row r="619" spans="1:19" s="4" customFormat="1" hidden="1">
      <c r="A619" s="18">
        <v>9</v>
      </c>
      <c r="B619" s="19" t="s">
        <v>1253</v>
      </c>
      <c r="C619" s="19" t="s">
        <v>1297</v>
      </c>
      <c r="D619" s="19" t="s">
        <v>1298</v>
      </c>
      <c r="E619" s="19" t="s">
        <v>47</v>
      </c>
      <c r="F619" s="20">
        <v>3.42</v>
      </c>
      <c r="G619" s="20">
        <v>2.96</v>
      </c>
      <c r="H619" s="20">
        <v>1.78</v>
      </c>
      <c r="I619" s="21">
        <v>202361930.36000001</v>
      </c>
      <c r="J619" s="21">
        <v>98817878.370000005</v>
      </c>
      <c r="K619" s="22">
        <v>0</v>
      </c>
      <c r="L619" s="21">
        <v>114447968.89</v>
      </c>
      <c r="M619" s="21">
        <v>65069699.710000001</v>
      </c>
      <c r="N619" s="23" t="e">
        <f>INDEX(Cost!$E:$E,MATCH(Result_Risk7!$C619,Cost!$A:$A,0))</f>
        <v>#N/A</v>
      </c>
      <c r="O619" s="23" t="e">
        <f t="shared" si="36"/>
        <v>#N/A</v>
      </c>
      <c r="P619" s="24" t="str">
        <f t="shared" si="37"/>
        <v>30%</v>
      </c>
      <c r="Q619" s="23" t="e">
        <f t="shared" si="38"/>
        <v>#N/A</v>
      </c>
      <c r="R619" s="25" t="e">
        <f t="shared" si="39"/>
        <v>#N/A</v>
      </c>
      <c r="S619" s="11"/>
    </row>
    <row r="620" spans="1:19" s="4" customFormat="1" hidden="1">
      <c r="A620" s="18">
        <v>9</v>
      </c>
      <c r="B620" s="19" t="s">
        <v>1253</v>
      </c>
      <c r="C620" s="19" t="s">
        <v>1299</v>
      </c>
      <c r="D620" s="19" t="s">
        <v>1300</v>
      </c>
      <c r="E620" s="19" t="s">
        <v>9</v>
      </c>
      <c r="F620" s="20">
        <v>1.97</v>
      </c>
      <c r="G620" s="20">
        <v>1.79</v>
      </c>
      <c r="H620" s="20">
        <v>1.02</v>
      </c>
      <c r="I620" s="21">
        <v>35654689.409999996</v>
      </c>
      <c r="J620" s="21">
        <v>20440412.870000001</v>
      </c>
      <c r="K620" s="22">
        <v>0</v>
      </c>
      <c r="L620" s="21">
        <v>23506939.66</v>
      </c>
      <c r="M620" s="21">
        <v>-1678833.7</v>
      </c>
      <c r="N620" s="23" t="e">
        <f>INDEX(Cost!$E:$E,MATCH(Result_Risk7!$C620,Cost!$A:$A,0))</f>
        <v>#N/A</v>
      </c>
      <c r="O620" s="23" t="e">
        <f t="shared" si="36"/>
        <v>#N/A</v>
      </c>
      <c r="P620" s="24" t="str">
        <f t="shared" si="37"/>
        <v>0%</v>
      </c>
      <c r="Q620" s="23" t="e">
        <f t="shared" si="38"/>
        <v>#N/A</v>
      </c>
      <c r="R620" s="25" t="e">
        <f t="shared" si="39"/>
        <v>#N/A</v>
      </c>
      <c r="S620" s="11"/>
    </row>
    <row r="621" spans="1:19" s="4" customFormat="1" hidden="1">
      <c r="A621" s="18">
        <v>9</v>
      </c>
      <c r="B621" s="19" t="s">
        <v>1253</v>
      </c>
      <c r="C621" s="19" t="s">
        <v>1301</v>
      </c>
      <c r="D621" s="19" t="s">
        <v>1302</v>
      </c>
      <c r="E621" s="19" t="s">
        <v>9</v>
      </c>
      <c r="F621" s="20">
        <v>3.21</v>
      </c>
      <c r="G621" s="20">
        <v>2.95</v>
      </c>
      <c r="H621" s="20">
        <v>2.61</v>
      </c>
      <c r="I621" s="21">
        <v>39773699.210000001</v>
      </c>
      <c r="J621" s="21">
        <v>13645190.93</v>
      </c>
      <c r="K621" s="22">
        <v>0</v>
      </c>
      <c r="L621" s="21">
        <v>14493955.390000001</v>
      </c>
      <c r="M621" s="21">
        <v>27527077.09</v>
      </c>
      <c r="N621" s="23" t="e">
        <f>INDEX(Cost!$E:$E,MATCH(Result_Risk7!$C621,Cost!$A:$A,0))</f>
        <v>#N/A</v>
      </c>
      <c r="O621" s="23" t="e">
        <f t="shared" si="36"/>
        <v>#N/A</v>
      </c>
      <c r="P621" s="24" t="str">
        <f t="shared" si="37"/>
        <v>50%</v>
      </c>
      <c r="Q621" s="23" t="e">
        <f t="shared" si="38"/>
        <v>#N/A</v>
      </c>
      <c r="R621" s="25" t="e">
        <f t="shared" si="39"/>
        <v>#N/A</v>
      </c>
      <c r="S621" s="11"/>
    </row>
    <row r="622" spans="1:19" s="4" customFormat="1" hidden="1">
      <c r="A622" s="18">
        <v>9</v>
      </c>
      <c r="B622" s="19" t="s">
        <v>1253</v>
      </c>
      <c r="C622" s="19" t="s">
        <v>1303</v>
      </c>
      <c r="D622" s="19" t="s">
        <v>1304</v>
      </c>
      <c r="E622" s="19" t="s">
        <v>9</v>
      </c>
      <c r="F622" s="20">
        <v>6.29</v>
      </c>
      <c r="G622" s="20">
        <v>5.99</v>
      </c>
      <c r="H622" s="20">
        <v>1.96</v>
      </c>
      <c r="I622" s="21">
        <v>64713619.140000001</v>
      </c>
      <c r="J622" s="21">
        <v>9687513.2100000009</v>
      </c>
      <c r="K622" s="22">
        <v>0</v>
      </c>
      <c r="L622" s="21">
        <v>13356094.67</v>
      </c>
      <c r="M622" s="21">
        <v>11791689.859999999</v>
      </c>
      <c r="N622" s="23" t="e">
        <f>INDEX(Cost!$E:$E,MATCH(Result_Risk7!$C622,Cost!$A:$A,0))</f>
        <v>#N/A</v>
      </c>
      <c r="O622" s="23" t="e">
        <f t="shared" si="36"/>
        <v>#N/A</v>
      </c>
      <c r="P622" s="24" t="str">
        <f t="shared" si="37"/>
        <v>30%</v>
      </c>
      <c r="Q622" s="23" t="e">
        <f t="shared" si="38"/>
        <v>#N/A</v>
      </c>
      <c r="R622" s="25" t="e">
        <f t="shared" si="39"/>
        <v>#N/A</v>
      </c>
      <c r="S622" s="11"/>
    </row>
    <row r="623" spans="1:19" s="4" customFormat="1" hidden="1">
      <c r="A623" s="18">
        <v>9</v>
      </c>
      <c r="B623" s="19" t="s">
        <v>1253</v>
      </c>
      <c r="C623" s="19" t="s">
        <v>1305</v>
      </c>
      <c r="D623" s="19" t="s">
        <v>1306</v>
      </c>
      <c r="E623" s="19" t="s">
        <v>9</v>
      </c>
      <c r="F623" s="20">
        <v>3.21</v>
      </c>
      <c r="G623" s="20">
        <v>2.98</v>
      </c>
      <c r="H623" s="20">
        <v>2.76</v>
      </c>
      <c r="I623" s="21">
        <v>43687929.630000003</v>
      </c>
      <c r="J623" s="21">
        <v>23766655.760000002</v>
      </c>
      <c r="K623" s="22">
        <v>0</v>
      </c>
      <c r="L623" s="21">
        <v>30036739.870000001</v>
      </c>
      <c r="M623" s="21">
        <v>33529607.710000001</v>
      </c>
      <c r="N623" s="23" t="e">
        <f>INDEX(Cost!$E:$E,MATCH(Result_Risk7!$C623,Cost!$A:$A,0))</f>
        <v>#N/A</v>
      </c>
      <c r="O623" s="23" t="e">
        <f t="shared" si="36"/>
        <v>#N/A</v>
      </c>
      <c r="P623" s="24" t="str">
        <f t="shared" si="37"/>
        <v>50%</v>
      </c>
      <c r="Q623" s="23" t="e">
        <f t="shared" si="38"/>
        <v>#N/A</v>
      </c>
      <c r="R623" s="25" t="e">
        <f t="shared" si="39"/>
        <v>#N/A</v>
      </c>
      <c r="S623" s="11"/>
    </row>
    <row r="624" spans="1:19" s="4" customFormat="1" hidden="1">
      <c r="A624" s="18">
        <v>9</v>
      </c>
      <c r="B624" s="19" t="s">
        <v>1253</v>
      </c>
      <c r="C624" s="19" t="s">
        <v>1307</v>
      </c>
      <c r="D624" s="19" t="s">
        <v>1308</v>
      </c>
      <c r="E624" s="19" t="s">
        <v>9</v>
      </c>
      <c r="F624" s="20">
        <v>2.37</v>
      </c>
      <c r="G624" s="20">
        <v>2.12</v>
      </c>
      <c r="H624" s="20">
        <v>1.1100000000000001</v>
      </c>
      <c r="I624" s="21">
        <v>15622200.189999999</v>
      </c>
      <c r="J624" s="21">
        <v>26504519.93</v>
      </c>
      <c r="K624" s="22">
        <v>0</v>
      </c>
      <c r="L624" s="21">
        <v>31445815.57</v>
      </c>
      <c r="M624" s="21">
        <v>1279979.79</v>
      </c>
      <c r="N624" s="23" t="e">
        <f>INDEX(Cost!$E:$E,MATCH(Result_Risk7!$C624,Cost!$A:$A,0))</f>
        <v>#N/A</v>
      </c>
      <c r="O624" s="23" t="e">
        <f t="shared" si="36"/>
        <v>#N/A</v>
      </c>
      <c r="P624" s="24" t="str">
        <f t="shared" si="37"/>
        <v>0%</v>
      </c>
      <c r="Q624" s="23" t="e">
        <f t="shared" si="38"/>
        <v>#N/A</v>
      </c>
      <c r="R624" s="25" t="e">
        <f t="shared" si="39"/>
        <v>#N/A</v>
      </c>
      <c r="S624" s="11"/>
    </row>
    <row r="625" spans="1:19" s="4" customFormat="1" hidden="1">
      <c r="A625" s="18">
        <v>9</v>
      </c>
      <c r="B625" s="19" t="s">
        <v>1253</v>
      </c>
      <c r="C625" s="19" t="s">
        <v>1309</v>
      </c>
      <c r="D625" s="19" t="s">
        <v>1310</v>
      </c>
      <c r="E625" s="19" t="s">
        <v>9</v>
      </c>
      <c r="F625" s="20">
        <v>3.37</v>
      </c>
      <c r="G625" s="20">
        <v>2.88</v>
      </c>
      <c r="H625" s="20">
        <v>1.59</v>
      </c>
      <c r="I625" s="21">
        <v>19139616.969999999</v>
      </c>
      <c r="J625" s="21">
        <v>4881691.95</v>
      </c>
      <c r="K625" s="22">
        <v>0</v>
      </c>
      <c r="L625" s="21">
        <v>7649682.0300000003</v>
      </c>
      <c r="M625" s="21">
        <v>4778405.4400000004</v>
      </c>
      <c r="N625" s="23" t="e">
        <f>INDEX(Cost!$E:$E,MATCH(Result_Risk7!$C625,Cost!$A:$A,0))</f>
        <v>#N/A</v>
      </c>
      <c r="O625" s="23" t="e">
        <f t="shared" si="36"/>
        <v>#N/A</v>
      </c>
      <c r="P625" s="24" t="str">
        <f t="shared" si="37"/>
        <v>30%</v>
      </c>
      <c r="Q625" s="23" t="e">
        <f t="shared" si="38"/>
        <v>#N/A</v>
      </c>
      <c r="R625" s="25" t="e">
        <f t="shared" si="39"/>
        <v>#N/A</v>
      </c>
      <c r="S625" s="11"/>
    </row>
    <row r="626" spans="1:19" s="4" customFormat="1" hidden="1">
      <c r="A626" s="18">
        <v>9</v>
      </c>
      <c r="B626" s="19" t="s">
        <v>1253</v>
      </c>
      <c r="C626" s="19" t="s">
        <v>1315</v>
      </c>
      <c r="D626" s="19" t="s">
        <v>1316</v>
      </c>
      <c r="E626" s="19" t="s">
        <v>9</v>
      </c>
      <c r="F626" s="20">
        <v>3.8</v>
      </c>
      <c r="G626" s="20">
        <v>3.52</v>
      </c>
      <c r="H626" s="20">
        <v>2.2799999999999998</v>
      </c>
      <c r="I626" s="21">
        <v>45995641.770000003</v>
      </c>
      <c r="J626" s="21">
        <v>15203303.59</v>
      </c>
      <c r="K626" s="22">
        <v>0</v>
      </c>
      <c r="L626" s="21">
        <v>21430420.399999999</v>
      </c>
      <c r="M626" s="21">
        <v>20081580.699999999</v>
      </c>
      <c r="N626" s="23" t="e">
        <f>INDEX(Cost!$E:$E,MATCH(Result_Risk7!$C626,Cost!$A:$A,0))</f>
        <v>#N/A</v>
      </c>
      <c r="O626" s="23" t="e">
        <f t="shared" si="36"/>
        <v>#N/A</v>
      </c>
      <c r="P626" s="24" t="str">
        <f t="shared" si="37"/>
        <v>40%</v>
      </c>
      <c r="Q626" s="23" t="e">
        <f t="shared" si="38"/>
        <v>#N/A</v>
      </c>
      <c r="R626" s="25" t="e">
        <f t="shared" si="39"/>
        <v>#N/A</v>
      </c>
      <c r="S626" s="11"/>
    </row>
    <row r="627" spans="1:19" s="4" customFormat="1" hidden="1">
      <c r="A627" s="18">
        <v>9</v>
      </c>
      <c r="B627" s="19" t="s">
        <v>1253</v>
      </c>
      <c r="C627" s="19" t="s">
        <v>1317</v>
      </c>
      <c r="D627" s="19" t="s">
        <v>1318</v>
      </c>
      <c r="E627" s="19" t="s">
        <v>47</v>
      </c>
      <c r="F627" s="20">
        <v>5.21</v>
      </c>
      <c r="G627" s="20">
        <v>4.84</v>
      </c>
      <c r="H627" s="20">
        <v>2.21</v>
      </c>
      <c r="I627" s="21">
        <v>466827690.02999997</v>
      </c>
      <c r="J627" s="21">
        <v>151461118.31999999</v>
      </c>
      <c r="K627" s="22">
        <v>0</v>
      </c>
      <c r="L627" s="21">
        <v>190827529.12</v>
      </c>
      <c r="M627" s="21">
        <v>133746915.78</v>
      </c>
      <c r="N627" s="23" t="e">
        <f>INDEX(Cost!$E:$E,MATCH(Result_Risk7!$C627,Cost!$A:$A,0))</f>
        <v>#N/A</v>
      </c>
      <c r="O627" s="23" t="e">
        <f t="shared" si="36"/>
        <v>#N/A</v>
      </c>
      <c r="P627" s="24" t="str">
        <f t="shared" si="37"/>
        <v>40%</v>
      </c>
      <c r="Q627" s="23" t="e">
        <f t="shared" si="38"/>
        <v>#N/A</v>
      </c>
      <c r="R627" s="25" t="e">
        <f t="shared" si="39"/>
        <v>#N/A</v>
      </c>
      <c r="S627" s="11"/>
    </row>
    <row r="628" spans="1:19" s="4" customFormat="1" hidden="1">
      <c r="A628" s="18">
        <v>9</v>
      </c>
      <c r="B628" s="19" t="s">
        <v>1253</v>
      </c>
      <c r="C628" s="19" t="s">
        <v>1319</v>
      </c>
      <c r="D628" s="19" t="s">
        <v>1320</v>
      </c>
      <c r="E628" s="19" t="s">
        <v>9</v>
      </c>
      <c r="F628" s="20">
        <v>2.48</v>
      </c>
      <c r="G628" s="20">
        <v>2.2400000000000002</v>
      </c>
      <c r="H628" s="20">
        <v>0.92</v>
      </c>
      <c r="I628" s="21">
        <v>25335367.539999999</v>
      </c>
      <c r="J628" s="21">
        <v>8988296.0700000003</v>
      </c>
      <c r="K628" s="22">
        <v>0</v>
      </c>
      <c r="L628" s="21">
        <v>13184208.689999999</v>
      </c>
      <c r="M628" s="21">
        <v>-1367526.58</v>
      </c>
      <c r="N628" s="23" t="e">
        <f>INDEX(Cost!$E:$E,MATCH(Result_Risk7!$C628,Cost!$A:$A,0))</f>
        <v>#N/A</v>
      </c>
      <c r="O628" s="23" t="e">
        <f t="shared" si="36"/>
        <v>#N/A</v>
      </c>
      <c r="P628" s="24" t="str">
        <f t="shared" si="37"/>
        <v>0%</v>
      </c>
      <c r="Q628" s="23" t="e">
        <f t="shared" si="38"/>
        <v>#N/A</v>
      </c>
      <c r="R628" s="25" t="e">
        <f t="shared" si="39"/>
        <v>#N/A</v>
      </c>
      <c r="S628" s="11"/>
    </row>
    <row r="629" spans="1:19" s="4" customFormat="1" hidden="1">
      <c r="A629" s="18">
        <v>9</v>
      </c>
      <c r="B629" s="19" t="s">
        <v>1253</v>
      </c>
      <c r="C629" s="19" t="s">
        <v>1321</v>
      </c>
      <c r="D629" s="19" t="s">
        <v>1322</v>
      </c>
      <c r="E629" s="19" t="s">
        <v>9</v>
      </c>
      <c r="F629" s="20">
        <v>12.9</v>
      </c>
      <c r="G629" s="20">
        <v>12.36</v>
      </c>
      <c r="H629" s="20">
        <v>11.24</v>
      </c>
      <c r="I629" s="21">
        <v>45794981.659999996</v>
      </c>
      <c r="J629" s="21">
        <v>18540096.77</v>
      </c>
      <c r="K629" s="22">
        <v>0</v>
      </c>
      <c r="L629" s="21">
        <v>21714966.370000001</v>
      </c>
      <c r="M629" s="21">
        <v>38890145.899999999</v>
      </c>
      <c r="N629" s="23" t="e">
        <f>INDEX(Cost!$E:$E,MATCH(Result_Risk7!$C629,Cost!$A:$A,0))</f>
        <v>#N/A</v>
      </c>
      <c r="O629" s="23" t="e">
        <f t="shared" si="36"/>
        <v>#N/A</v>
      </c>
      <c r="P629" s="24" t="str">
        <f t="shared" si="37"/>
        <v>60%</v>
      </c>
      <c r="Q629" s="23" t="e">
        <f t="shared" si="38"/>
        <v>#N/A</v>
      </c>
      <c r="R629" s="25" t="e">
        <f t="shared" si="39"/>
        <v>#N/A</v>
      </c>
      <c r="S629" s="11"/>
    </row>
    <row r="630" spans="1:19" s="4" customFormat="1" hidden="1">
      <c r="A630" s="18">
        <v>9</v>
      </c>
      <c r="B630" s="19" t="s">
        <v>1253</v>
      </c>
      <c r="C630" s="19" t="s">
        <v>1323</v>
      </c>
      <c r="D630" s="19" t="s">
        <v>1324</v>
      </c>
      <c r="E630" s="19" t="s">
        <v>9</v>
      </c>
      <c r="F630" s="20">
        <v>5.34</v>
      </c>
      <c r="G630" s="20">
        <v>5</v>
      </c>
      <c r="H630" s="20">
        <v>4.37</v>
      </c>
      <c r="I630" s="21">
        <v>20899871.84</v>
      </c>
      <c r="J630" s="21">
        <v>5080367.0199999996</v>
      </c>
      <c r="K630" s="22">
        <v>0</v>
      </c>
      <c r="L630" s="21">
        <v>10259524.15</v>
      </c>
      <c r="M630" s="21">
        <v>16232397.98</v>
      </c>
      <c r="N630" s="23" t="e">
        <f>INDEX(Cost!$E:$E,MATCH(Result_Risk7!$C630,Cost!$A:$A,0))</f>
        <v>#N/A</v>
      </c>
      <c r="O630" s="23" t="e">
        <f t="shared" si="36"/>
        <v>#N/A</v>
      </c>
      <c r="P630" s="24" t="str">
        <f t="shared" si="37"/>
        <v>60%</v>
      </c>
      <c r="Q630" s="23" t="e">
        <f t="shared" si="38"/>
        <v>#N/A</v>
      </c>
      <c r="R630" s="25" t="e">
        <f t="shared" si="39"/>
        <v>#N/A</v>
      </c>
      <c r="S630" s="11"/>
    </row>
    <row r="631" spans="1:19" s="4" customFormat="1" hidden="1">
      <c r="A631" s="18">
        <v>9</v>
      </c>
      <c r="B631" s="19" t="s">
        <v>1253</v>
      </c>
      <c r="C631" s="19" t="s">
        <v>1325</v>
      </c>
      <c r="D631" s="19" t="s">
        <v>1326</v>
      </c>
      <c r="E631" s="19" t="s">
        <v>9</v>
      </c>
      <c r="F631" s="20">
        <v>4.01</v>
      </c>
      <c r="G631" s="20">
        <v>3.31</v>
      </c>
      <c r="H631" s="20">
        <v>1.56</v>
      </c>
      <c r="I631" s="21">
        <v>38776784.310000002</v>
      </c>
      <c r="J631" s="21">
        <v>19092783.649999999</v>
      </c>
      <c r="K631" s="22">
        <v>0</v>
      </c>
      <c r="L631" s="21">
        <v>17817210.620000001</v>
      </c>
      <c r="M631" s="21">
        <v>6439231.5800000001</v>
      </c>
      <c r="N631" s="23" t="e">
        <f>INDEX(Cost!$E:$E,MATCH(Result_Risk7!$C631,Cost!$A:$A,0))</f>
        <v>#N/A</v>
      </c>
      <c r="O631" s="23" t="e">
        <f t="shared" si="36"/>
        <v>#N/A</v>
      </c>
      <c r="P631" s="24" t="str">
        <f t="shared" si="37"/>
        <v>30%</v>
      </c>
      <c r="Q631" s="23" t="e">
        <f t="shared" si="38"/>
        <v>#N/A</v>
      </c>
      <c r="R631" s="25" t="e">
        <f t="shared" si="39"/>
        <v>#N/A</v>
      </c>
      <c r="S631" s="11"/>
    </row>
    <row r="632" spans="1:19" s="4" customFormat="1" hidden="1">
      <c r="A632" s="18">
        <v>9</v>
      </c>
      <c r="B632" s="19" t="s">
        <v>1327</v>
      </c>
      <c r="C632" s="19" t="s">
        <v>1328</v>
      </c>
      <c r="D632" s="19" t="s">
        <v>1329</v>
      </c>
      <c r="E632" s="19" t="s">
        <v>6</v>
      </c>
      <c r="F632" s="20">
        <v>6.95</v>
      </c>
      <c r="G632" s="20">
        <v>6.54</v>
      </c>
      <c r="H632" s="20">
        <v>3.09</v>
      </c>
      <c r="I632" s="21">
        <v>2232695777.0799999</v>
      </c>
      <c r="J632" s="21">
        <v>849856339.86000001</v>
      </c>
      <c r="K632" s="22">
        <v>0</v>
      </c>
      <c r="L632" s="21">
        <v>867952718.57000005</v>
      </c>
      <c r="M632" s="21">
        <v>785460770.38999999</v>
      </c>
      <c r="N632" s="23" t="e">
        <f>INDEX(Cost!$E:$E,MATCH(Result_Risk7!$C632,Cost!$A:$A,0))</f>
        <v>#N/A</v>
      </c>
      <c r="O632" s="23" t="e">
        <f t="shared" si="36"/>
        <v>#N/A</v>
      </c>
      <c r="P632" s="24" t="str">
        <f t="shared" si="37"/>
        <v>60%</v>
      </c>
      <c r="Q632" s="23" t="e">
        <f t="shared" si="38"/>
        <v>#N/A</v>
      </c>
      <c r="R632" s="25" t="e">
        <f t="shared" si="39"/>
        <v>#N/A</v>
      </c>
      <c r="S632" s="11"/>
    </row>
    <row r="633" spans="1:19" s="4" customFormat="1" hidden="1">
      <c r="A633" s="18">
        <v>9</v>
      </c>
      <c r="B633" s="19" t="s">
        <v>1327</v>
      </c>
      <c r="C633" s="19" t="s">
        <v>1330</v>
      </c>
      <c r="D633" s="19" t="s">
        <v>1331</v>
      </c>
      <c r="E633" s="19" t="s">
        <v>9</v>
      </c>
      <c r="F633" s="20">
        <v>4.6900000000000004</v>
      </c>
      <c r="G633" s="20">
        <v>4.41</v>
      </c>
      <c r="H633" s="20">
        <v>2.2599999999999998</v>
      </c>
      <c r="I633" s="21">
        <v>174684721.22999999</v>
      </c>
      <c r="J633" s="21">
        <v>75049090.620000005</v>
      </c>
      <c r="K633" s="22">
        <v>0</v>
      </c>
      <c r="L633" s="21">
        <v>85135980.799999997</v>
      </c>
      <c r="M633" s="21">
        <v>59773698.409999996</v>
      </c>
      <c r="N633" s="23" t="e">
        <f>INDEX(Cost!$E:$E,MATCH(Result_Risk7!$C633,Cost!$A:$A,0))</f>
        <v>#N/A</v>
      </c>
      <c r="O633" s="23" t="e">
        <f t="shared" si="36"/>
        <v>#N/A</v>
      </c>
      <c r="P633" s="24" t="str">
        <f t="shared" si="37"/>
        <v>40%</v>
      </c>
      <c r="Q633" s="23" t="e">
        <f t="shared" si="38"/>
        <v>#N/A</v>
      </c>
      <c r="R633" s="25" t="e">
        <f t="shared" si="39"/>
        <v>#N/A</v>
      </c>
      <c r="S633" s="11"/>
    </row>
    <row r="634" spans="1:19" s="4" customFormat="1" hidden="1">
      <c r="A634" s="18">
        <v>9</v>
      </c>
      <c r="B634" s="19" t="s">
        <v>1327</v>
      </c>
      <c r="C634" s="19" t="s">
        <v>1332</v>
      </c>
      <c r="D634" s="19" t="s">
        <v>1333</v>
      </c>
      <c r="E634" s="19" t="s">
        <v>9</v>
      </c>
      <c r="F634" s="20">
        <v>6.66</v>
      </c>
      <c r="G634" s="20">
        <v>6.43</v>
      </c>
      <c r="H634" s="20">
        <v>4.16</v>
      </c>
      <c r="I634" s="21">
        <v>195694911.43000001</v>
      </c>
      <c r="J634" s="21">
        <v>68304951.150000006</v>
      </c>
      <c r="K634" s="22">
        <v>0</v>
      </c>
      <c r="L634" s="21">
        <v>72845334.920000002</v>
      </c>
      <c r="M634" s="21">
        <v>109321063.01000001</v>
      </c>
      <c r="N634" s="23" t="e">
        <f>INDEX(Cost!$E:$E,MATCH(Result_Risk7!$C634,Cost!$A:$A,0))</f>
        <v>#N/A</v>
      </c>
      <c r="O634" s="23" t="e">
        <f t="shared" si="36"/>
        <v>#N/A</v>
      </c>
      <c r="P634" s="24" t="str">
        <f t="shared" si="37"/>
        <v>60%</v>
      </c>
      <c r="Q634" s="23" t="e">
        <f t="shared" si="38"/>
        <v>#N/A</v>
      </c>
      <c r="R634" s="25" t="e">
        <f t="shared" si="39"/>
        <v>#N/A</v>
      </c>
      <c r="S634" s="11"/>
    </row>
    <row r="635" spans="1:19" s="4" customFormat="1" hidden="1">
      <c r="A635" s="18">
        <v>9</v>
      </c>
      <c r="B635" s="19" t="s">
        <v>1327</v>
      </c>
      <c r="C635" s="19" t="s">
        <v>1334</v>
      </c>
      <c r="D635" s="19" t="s">
        <v>1335</v>
      </c>
      <c r="E635" s="19" t="s">
        <v>47</v>
      </c>
      <c r="F635" s="20">
        <v>2.46</v>
      </c>
      <c r="G635" s="20">
        <v>2.27</v>
      </c>
      <c r="H635" s="20">
        <v>1.19</v>
      </c>
      <c r="I635" s="21">
        <v>266830585.03</v>
      </c>
      <c r="J635" s="21">
        <v>95299265.599999994</v>
      </c>
      <c r="K635" s="22">
        <v>0</v>
      </c>
      <c r="L635" s="21">
        <v>117254917.13</v>
      </c>
      <c r="M635" s="21">
        <v>34155792.420000002</v>
      </c>
      <c r="N635" s="23" t="e">
        <f>INDEX(Cost!$E:$E,MATCH(Result_Risk7!$C635,Cost!$A:$A,0))</f>
        <v>#N/A</v>
      </c>
      <c r="O635" s="23" t="e">
        <f t="shared" si="36"/>
        <v>#N/A</v>
      </c>
      <c r="P635" s="24" t="str">
        <f t="shared" si="37"/>
        <v>0%</v>
      </c>
      <c r="Q635" s="23" t="e">
        <f t="shared" si="38"/>
        <v>#N/A</v>
      </c>
      <c r="R635" s="25" t="e">
        <f t="shared" si="39"/>
        <v>#N/A</v>
      </c>
      <c r="S635" s="11"/>
    </row>
    <row r="636" spans="1:19" s="4" customFormat="1" hidden="1">
      <c r="A636" s="18">
        <v>9</v>
      </c>
      <c r="B636" s="19" t="s">
        <v>1327</v>
      </c>
      <c r="C636" s="19" t="s">
        <v>1336</v>
      </c>
      <c r="D636" s="19" t="s">
        <v>1337</v>
      </c>
      <c r="E636" s="19" t="s">
        <v>9</v>
      </c>
      <c r="F636" s="20">
        <v>3.65</v>
      </c>
      <c r="G636" s="20">
        <v>3.44</v>
      </c>
      <c r="H636" s="20">
        <v>2.56</v>
      </c>
      <c r="I636" s="21">
        <v>75418257.219999999</v>
      </c>
      <c r="J636" s="21">
        <v>10277159.050000001</v>
      </c>
      <c r="K636" s="22">
        <v>0</v>
      </c>
      <c r="L636" s="21">
        <v>15574856.779999999</v>
      </c>
      <c r="M636" s="21">
        <v>44438404.539999999</v>
      </c>
      <c r="N636" s="23" t="e">
        <f>INDEX(Cost!$E:$E,MATCH(Result_Risk7!$C636,Cost!$A:$A,0))</f>
        <v>#N/A</v>
      </c>
      <c r="O636" s="23" t="e">
        <f t="shared" si="36"/>
        <v>#N/A</v>
      </c>
      <c r="P636" s="24" t="str">
        <f t="shared" si="37"/>
        <v>50%</v>
      </c>
      <c r="Q636" s="23" t="e">
        <f t="shared" si="38"/>
        <v>#N/A</v>
      </c>
      <c r="R636" s="25" t="e">
        <f t="shared" si="39"/>
        <v>#N/A</v>
      </c>
      <c r="S636" s="11"/>
    </row>
    <row r="637" spans="1:19" s="4" customFormat="1" hidden="1">
      <c r="A637" s="18">
        <v>9</v>
      </c>
      <c r="B637" s="19" t="s">
        <v>1327</v>
      </c>
      <c r="C637" s="19" t="s">
        <v>1338</v>
      </c>
      <c r="D637" s="19" t="s">
        <v>1339</v>
      </c>
      <c r="E637" s="19" t="s">
        <v>9</v>
      </c>
      <c r="F637" s="20">
        <v>5.51</v>
      </c>
      <c r="G637" s="20">
        <v>5.01</v>
      </c>
      <c r="H637" s="20">
        <v>3.53</v>
      </c>
      <c r="I637" s="21">
        <v>103578921.76000001</v>
      </c>
      <c r="J637" s="21">
        <v>15541943.619999999</v>
      </c>
      <c r="K637" s="22">
        <v>0</v>
      </c>
      <c r="L637" s="21">
        <v>20598906.870000001</v>
      </c>
      <c r="M637" s="21">
        <v>58227121.649999999</v>
      </c>
      <c r="N637" s="23" t="e">
        <f>INDEX(Cost!$E:$E,MATCH(Result_Risk7!$C637,Cost!$A:$A,0))</f>
        <v>#N/A</v>
      </c>
      <c r="O637" s="23" t="e">
        <f t="shared" si="36"/>
        <v>#N/A</v>
      </c>
      <c r="P637" s="24" t="str">
        <f t="shared" si="37"/>
        <v>60%</v>
      </c>
      <c r="Q637" s="23" t="e">
        <f t="shared" si="38"/>
        <v>#N/A</v>
      </c>
      <c r="R637" s="25" t="e">
        <f t="shared" si="39"/>
        <v>#N/A</v>
      </c>
      <c r="S637" s="11"/>
    </row>
    <row r="638" spans="1:19" s="4" customFormat="1" hidden="1">
      <c r="A638" s="18">
        <v>9</v>
      </c>
      <c r="B638" s="19" t="s">
        <v>1327</v>
      </c>
      <c r="C638" s="19" t="s">
        <v>1340</v>
      </c>
      <c r="D638" s="19" t="s">
        <v>1341</v>
      </c>
      <c r="E638" s="19" t="s">
        <v>9</v>
      </c>
      <c r="F638" s="20">
        <v>3.63</v>
      </c>
      <c r="G638" s="20">
        <v>3.43</v>
      </c>
      <c r="H638" s="20">
        <v>2.36</v>
      </c>
      <c r="I638" s="21">
        <v>204455643.33000001</v>
      </c>
      <c r="J638" s="21">
        <v>63200709.170000002</v>
      </c>
      <c r="K638" s="22">
        <v>0</v>
      </c>
      <c r="L638" s="21">
        <v>75605617.810000002</v>
      </c>
      <c r="M638" s="21">
        <v>105861824.98</v>
      </c>
      <c r="N638" s="23" t="e">
        <f>INDEX(Cost!$E:$E,MATCH(Result_Risk7!$C638,Cost!$A:$A,0))</f>
        <v>#N/A</v>
      </c>
      <c r="O638" s="23" t="e">
        <f t="shared" si="36"/>
        <v>#N/A</v>
      </c>
      <c r="P638" s="24" t="str">
        <f t="shared" si="37"/>
        <v>40%</v>
      </c>
      <c r="Q638" s="23" t="e">
        <f t="shared" si="38"/>
        <v>#N/A</v>
      </c>
      <c r="R638" s="25" t="e">
        <f t="shared" si="39"/>
        <v>#N/A</v>
      </c>
      <c r="S638" s="11"/>
    </row>
    <row r="639" spans="1:19" s="4" customFormat="1" hidden="1">
      <c r="A639" s="18">
        <v>9</v>
      </c>
      <c r="B639" s="19" t="s">
        <v>1327</v>
      </c>
      <c r="C639" s="19" t="s">
        <v>1342</v>
      </c>
      <c r="D639" s="19" t="s">
        <v>1343</v>
      </c>
      <c r="E639" s="19" t="s">
        <v>9</v>
      </c>
      <c r="F639" s="20">
        <v>5.66</v>
      </c>
      <c r="G639" s="20">
        <v>5.49</v>
      </c>
      <c r="H639" s="20">
        <v>4.7699999999999996</v>
      </c>
      <c r="I639" s="21">
        <v>143750026.69</v>
      </c>
      <c r="J639" s="21">
        <v>26831237.199999999</v>
      </c>
      <c r="K639" s="22">
        <v>0</v>
      </c>
      <c r="L639" s="21">
        <v>31639447.93</v>
      </c>
      <c r="M639" s="21">
        <v>116237602.94</v>
      </c>
      <c r="N639" s="23" t="e">
        <f>INDEX(Cost!$E:$E,MATCH(Result_Risk7!$C639,Cost!$A:$A,0))</f>
        <v>#N/A</v>
      </c>
      <c r="O639" s="23" t="e">
        <f t="shared" si="36"/>
        <v>#N/A</v>
      </c>
      <c r="P639" s="24" t="str">
        <f t="shared" si="37"/>
        <v>60%</v>
      </c>
      <c r="Q639" s="23" t="e">
        <f t="shared" si="38"/>
        <v>#N/A</v>
      </c>
      <c r="R639" s="25" t="e">
        <f t="shared" si="39"/>
        <v>#N/A</v>
      </c>
      <c r="S639" s="11"/>
    </row>
    <row r="640" spans="1:19" s="4" customFormat="1" hidden="1">
      <c r="A640" s="18">
        <v>9</v>
      </c>
      <c r="B640" s="19" t="s">
        <v>1327</v>
      </c>
      <c r="C640" s="19" t="s">
        <v>1344</v>
      </c>
      <c r="D640" s="19" t="s">
        <v>1345</v>
      </c>
      <c r="E640" s="19" t="s">
        <v>9</v>
      </c>
      <c r="F640" s="20">
        <v>4.1500000000000004</v>
      </c>
      <c r="G640" s="20">
        <v>3.88</v>
      </c>
      <c r="H640" s="20">
        <v>2.25</v>
      </c>
      <c r="I640" s="21">
        <v>54654005.890000001</v>
      </c>
      <c r="J640" s="21">
        <v>12523288.6</v>
      </c>
      <c r="K640" s="22">
        <v>0</v>
      </c>
      <c r="L640" s="21">
        <v>15342419.98</v>
      </c>
      <c r="M640" s="21">
        <v>21654870.289999999</v>
      </c>
      <c r="N640" s="23" t="e">
        <f>INDEX(Cost!$E:$E,MATCH(Result_Risk7!$C640,Cost!$A:$A,0))</f>
        <v>#N/A</v>
      </c>
      <c r="O640" s="23" t="e">
        <f t="shared" si="36"/>
        <v>#N/A</v>
      </c>
      <c r="P640" s="24" t="str">
        <f t="shared" si="37"/>
        <v>40%</v>
      </c>
      <c r="Q640" s="23" t="e">
        <f t="shared" si="38"/>
        <v>#N/A</v>
      </c>
      <c r="R640" s="25" t="e">
        <f t="shared" si="39"/>
        <v>#N/A</v>
      </c>
      <c r="S640" s="11"/>
    </row>
    <row r="641" spans="1:19" s="4" customFormat="1" hidden="1">
      <c r="A641" s="18">
        <v>9</v>
      </c>
      <c r="B641" s="19" t="s">
        <v>1327</v>
      </c>
      <c r="C641" s="19" t="s">
        <v>1346</v>
      </c>
      <c r="D641" s="19" t="s">
        <v>1347</v>
      </c>
      <c r="E641" s="19" t="s">
        <v>9</v>
      </c>
      <c r="F641" s="20">
        <v>4.4400000000000004</v>
      </c>
      <c r="G641" s="20">
        <v>4.13</v>
      </c>
      <c r="H641" s="20">
        <v>3.3</v>
      </c>
      <c r="I641" s="21">
        <v>166429334</v>
      </c>
      <c r="J641" s="21">
        <v>19720952.629999999</v>
      </c>
      <c r="K641" s="22">
        <v>0</v>
      </c>
      <c r="L641" s="21">
        <v>38512346.07</v>
      </c>
      <c r="M641" s="21">
        <v>111599204.01000001</v>
      </c>
      <c r="N641" s="23" t="e">
        <f>INDEX(Cost!$E:$E,MATCH(Result_Risk7!$C641,Cost!$A:$A,0))</f>
        <v>#N/A</v>
      </c>
      <c r="O641" s="23" t="e">
        <f t="shared" si="36"/>
        <v>#N/A</v>
      </c>
      <c r="P641" s="24" t="str">
        <f t="shared" si="37"/>
        <v>60%</v>
      </c>
      <c r="Q641" s="23" t="e">
        <f t="shared" si="38"/>
        <v>#N/A</v>
      </c>
      <c r="R641" s="25" t="e">
        <f t="shared" si="39"/>
        <v>#N/A</v>
      </c>
      <c r="S641" s="11"/>
    </row>
    <row r="642" spans="1:19" s="4" customFormat="1" hidden="1">
      <c r="A642" s="18">
        <v>9</v>
      </c>
      <c r="B642" s="19" t="s">
        <v>1327</v>
      </c>
      <c r="C642" s="19" t="s">
        <v>1348</v>
      </c>
      <c r="D642" s="19" t="s">
        <v>1349</v>
      </c>
      <c r="E642" s="19" t="s">
        <v>9</v>
      </c>
      <c r="F642" s="20">
        <v>4.1500000000000004</v>
      </c>
      <c r="G642" s="20">
        <v>3.86</v>
      </c>
      <c r="H642" s="20">
        <v>2.59</v>
      </c>
      <c r="I642" s="21">
        <v>168346618.62</v>
      </c>
      <c r="J642" s="21">
        <v>44970492.560000002</v>
      </c>
      <c r="K642" s="22">
        <v>0</v>
      </c>
      <c r="L642" s="21">
        <v>55141752.109999999</v>
      </c>
      <c r="M642" s="21">
        <v>84777245.25</v>
      </c>
      <c r="N642" s="23" t="e">
        <f>INDEX(Cost!$E:$E,MATCH(Result_Risk7!$C642,Cost!$A:$A,0))</f>
        <v>#N/A</v>
      </c>
      <c r="O642" s="23" t="e">
        <f t="shared" si="36"/>
        <v>#N/A</v>
      </c>
      <c r="P642" s="24" t="str">
        <f t="shared" si="37"/>
        <v>50%</v>
      </c>
      <c r="Q642" s="23" t="e">
        <f t="shared" si="38"/>
        <v>#N/A</v>
      </c>
      <c r="R642" s="25" t="e">
        <f t="shared" si="39"/>
        <v>#N/A</v>
      </c>
      <c r="S642" s="11"/>
    </row>
    <row r="643" spans="1:19" s="4" customFormat="1" hidden="1">
      <c r="A643" s="18">
        <v>9</v>
      </c>
      <c r="B643" s="19" t="s">
        <v>1327</v>
      </c>
      <c r="C643" s="19" t="s">
        <v>1350</v>
      </c>
      <c r="D643" s="19" t="s">
        <v>1351</v>
      </c>
      <c r="E643" s="19" t="s">
        <v>9</v>
      </c>
      <c r="F643" s="20">
        <v>3.72</v>
      </c>
      <c r="G643" s="20">
        <v>3.33</v>
      </c>
      <c r="H643" s="20">
        <v>2.87</v>
      </c>
      <c r="I643" s="21">
        <v>43391918.340000004</v>
      </c>
      <c r="J643" s="21">
        <v>16242857</v>
      </c>
      <c r="K643" s="22">
        <v>0</v>
      </c>
      <c r="L643" s="21">
        <v>19775273.879999999</v>
      </c>
      <c r="M643" s="21">
        <v>29764393.68</v>
      </c>
      <c r="N643" s="23" t="e">
        <f>INDEX(Cost!$E:$E,MATCH(Result_Risk7!$C643,Cost!$A:$A,0))</f>
        <v>#N/A</v>
      </c>
      <c r="O643" s="23" t="e">
        <f t="shared" si="36"/>
        <v>#N/A</v>
      </c>
      <c r="P643" s="24" t="str">
        <f t="shared" si="37"/>
        <v>50%</v>
      </c>
      <c r="Q643" s="23" t="e">
        <f t="shared" si="38"/>
        <v>#N/A</v>
      </c>
      <c r="R643" s="25" t="e">
        <f t="shared" si="39"/>
        <v>#N/A</v>
      </c>
      <c r="S643" s="11"/>
    </row>
    <row r="644" spans="1:19" s="4" customFormat="1" hidden="1">
      <c r="A644" s="18">
        <v>9</v>
      </c>
      <c r="B644" s="19" t="s">
        <v>1327</v>
      </c>
      <c r="C644" s="19" t="s">
        <v>1352</v>
      </c>
      <c r="D644" s="19" t="s">
        <v>1353</v>
      </c>
      <c r="E644" s="19" t="s">
        <v>9</v>
      </c>
      <c r="F644" s="20">
        <v>4.58</v>
      </c>
      <c r="G644" s="20">
        <v>4.4400000000000004</v>
      </c>
      <c r="H644" s="20">
        <v>2.74</v>
      </c>
      <c r="I644" s="21">
        <v>68987722.030000001</v>
      </c>
      <c r="J644" s="21">
        <v>29449672.969999999</v>
      </c>
      <c r="K644" s="22">
        <v>0</v>
      </c>
      <c r="L644" s="21">
        <v>34359721.32</v>
      </c>
      <c r="M644" s="21">
        <v>33469658.09</v>
      </c>
      <c r="N644" s="23" t="e">
        <f>INDEX(Cost!$E:$E,MATCH(Result_Risk7!$C644,Cost!$A:$A,0))</f>
        <v>#N/A</v>
      </c>
      <c r="O644" s="23" t="e">
        <f t="shared" ref="O644:O707" si="40">M644-N644</f>
        <v>#N/A</v>
      </c>
      <c r="P644" s="24" t="str">
        <f t="shared" ref="P644:P707" si="41">IF(H644&gt;3,"60%",IF(H644&gt;=2.51,"50%",IF(H644&gt;=2.01,"40%",IF(H644&gt;=1.51,"30%","0%"))))</f>
        <v>50%</v>
      </c>
      <c r="Q644" s="23" t="e">
        <f t="shared" ref="Q644:Q707" si="42">IF(O644&gt;0,O644*P644,0)</f>
        <v>#N/A</v>
      </c>
      <c r="R644" s="25" t="e">
        <f t="shared" ref="R644:R707" si="43">IF(Q644&gt;0,"ลงทุนได้","")</f>
        <v>#N/A</v>
      </c>
      <c r="S644" s="11"/>
    </row>
    <row r="645" spans="1:19" s="4" customFormat="1" hidden="1">
      <c r="A645" s="18">
        <v>9</v>
      </c>
      <c r="B645" s="19" t="s">
        <v>1327</v>
      </c>
      <c r="C645" s="19" t="s">
        <v>1354</v>
      </c>
      <c r="D645" s="19" t="s">
        <v>1355</v>
      </c>
      <c r="E645" s="19" t="s">
        <v>9</v>
      </c>
      <c r="F645" s="20">
        <v>6.67</v>
      </c>
      <c r="G645" s="20">
        <v>6.35</v>
      </c>
      <c r="H645" s="20">
        <v>5.27</v>
      </c>
      <c r="I645" s="21">
        <v>87693733.900000006</v>
      </c>
      <c r="J645" s="21">
        <v>26750004.629999999</v>
      </c>
      <c r="K645" s="22">
        <v>0</v>
      </c>
      <c r="L645" s="21">
        <v>33258787.41</v>
      </c>
      <c r="M645" s="21">
        <v>65956732.210000001</v>
      </c>
      <c r="N645" s="23" t="e">
        <f>INDEX(Cost!$E:$E,MATCH(Result_Risk7!$C645,Cost!$A:$A,0))</f>
        <v>#N/A</v>
      </c>
      <c r="O645" s="23" t="e">
        <f t="shared" si="40"/>
        <v>#N/A</v>
      </c>
      <c r="P645" s="24" t="str">
        <f t="shared" si="41"/>
        <v>60%</v>
      </c>
      <c r="Q645" s="23" t="e">
        <f t="shared" si="42"/>
        <v>#N/A</v>
      </c>
      <c r="R645" s="25" t="e">
        <f t="shared" si="43"/>
        <v>#N/A</v>
      </c>
      <c r="S645" s="11"/>
    </row>
    <row r="646" spans="1:19" s="4" customFormat="1" hidden="1">
      <c r="A646" s="18">
        <v>9</v>
      </c>
      <c r="B646" s="19" t="s">
        <v>1327</v>
      </c>
      <c r="C646" s="19" t="s">
        <v>1356</v>
      </c>
      <c r="D646" s="19" t="s">
        <v>1357</v>
      </c>
      <c r="E646" s="19" t="s">
        <v>9</v>
      </c>
      <c r="F646" s="20">
        <v>7.43</v>
      </c>
      <c r="G646" s="20">
        <v>7.15</v>
      </c>
      <c r="H646" s="20">
        <v>6.03</v>
      </c>
      <c r="I646" s="21">
        <v>103582604.23999999</v>
      </c>
      <c r="J646" s="21">
        <v>25617559.800000001</v>
      </c>
      <c r="K646" s="22">
        <v>0</v>
      </c>
      <c r="L646" s="21">
        <v>29643343.41</v>
      </c>
      <c r="M646" s="21">
        <v>81098557.730000004</v>
      </c>
      <c r="N646" s="23" t="e">
        <f>INDEX(Cost!$E:$E,MATCH(Result_Risk7!$C646,Cost!$A:$A,0))</f>
        <v>#N/A</v>
      </c>
      <c r="O646" s="23" t="e">
        <f t="shared" si="40"/>
        <v>#N/A</v>
      </c>
      <c r="P646" s="24" t="str">
        <f t="shared" si="41"/>
        <v>60%</v>
      </c>
      <c r="Q646" s="23" t="e">
        <f t="shared" si="42"/>
        <v>#N/A</v>
      </c>
      <c r="R646" s="25" t="e">
        <f t="shared" si="43"/>
        <v>#N/A</v>
      </c>
      <c r="S646" s="11"/>
    </row>
    <row r="647" spans="1:19" s="4" customFormat="1" hidden="1">
      <c r="A647" s="18">
        <v>9</v>
      </c>
      <c r="B647" s="19" t="s">
        <v>1327</v>
      </c>
      <c r="C647" s="19" t="s">
        <v>1358</v>
      </c>
      <c r="D647" s="19" t="s">
        <v>1359</v>
      </c>
      <c r="E647" s="19" t="s">
        <v>9</v>
      </c>
      <c r="F647" s="20">
        <v>4.75</v>
      </c>
      <c r="G647" s="20">
        <v>4.55</v>
      </c>
      <c r="H647" s="20">
        <v>0.84</v>
      </c>
      <c r="I647" s="21">
        <v>66000323.729999997</v>
      </c>
      <c r="J647" s="21">
        <v>47035749.399999999</v>
      </c>
      <c r="K647" s="22">
        <v>0</v>
      </c>
      <c r="L647" s="21">
        <v>50918048.600000001</v>
      </c>
      <c r="M647" s="21">
        <v>-2898783.96</v>
      </c>
      <c r="N647" s="23" t="e">
        <f>INDEX(Cost!$E:$E,MATCH(Result_Risk7!$C647,Cost!$A:$A,0))</f>
        <v>#N/A</v>
      </c>
      <c r="O647" s="23" t="e">
        <f t="shared" si="40"/>
        <v>#N/A</v>
      </c>
      <c r="P647" s="24" t="str">
        <f t="shared" si="41"/>
        <v>0%</v>
      </c>
      <c r="Q647" s="23" t="e">
        <f t="shared" si="42"/>
        <v>#N/A</v>
      </c>
      <c r="R647" s="25" t="e">
        <f t="shared" si="43"/>
        <v>#N/A</v>
      </c>
      <c r="S647" s="11"/>
    </row>
    <row r="648" spans="1:19" s="4" customFormat="1" hidden="1">
      <c r="A648" s="18">
        <v>9</v>
      </c>
      <c r="B648" s="19" t="s">
        <v>1327</v>
      </c>
      <c r="C648" s="19" t="s">
        <v>1360</v>
      </c>
      <c r="D648" s="19" t="s">
        <v>1361</v>
      </c>
      <c r="E648" s="19" t="s">
        <v>9</v>
      </c>
      <c r="F648" s="20">
        <v>6.9</v>
      </c>
      <c r="G648" s="20">
        <v>6.66</v>
      </c>
      <c r="H648" s="20">
        <v>3.82</v>
      </c>
      <c r="I648" s="21">
        <v>52192749.799999997</v>
      </c>
      <c r="J648" s="21">
        <v>21138701.359999999</v>
      </c>
      <c r="K648" s="22">
        <v>0</v>
      </c>
      <c r="L648" s="21">
        <v>24679220.350000001</v>
      </c>
      <c r="M648" s="21">
        <v>24916076.5</v>
      </c>
      <c r="N648" s="23" t="e">
        <f>INDEX(Cost!$E:$E,MATCH(Result_Risk7!$C648,Cost!$A:$A,0))</f>
        <v>#N/A</v>
      </c>
      <c r="O648" s="23" t="e">
        <f t="shared" si="40"/>
        <v>#N/A</v>
      </c>
      <c r="P648" s="24" t="str">
        <f t="shared" si="41"/>
        <v>60%</v>
      </c>
      <c r="Q648" s="23" t="e">
        <f t="shared" si="42"/>
        <v>#N/A</v>
      </c>
      <c r="R648" s="25" t="e">
        <f t="shared" si="43"/>
        <v>#N/A</v>
      </c>
      <c r="S648" s="11"/>
    </row>
    <row r="649" spans="1:19" s="4" customFormat="1" hidden="1">
      <c r="A649" s="18">
        <v>9</v>
      </c>
      <c r="B649" s="19" t="s">
        <v>1327</v>
      </c>
      <c r="C649" s="19" t="s">
        <v>1362</v>
      </c>
      <c r="D649" s="19" t="s">
        <v>1363</v>
      </c>
      <c r="E649" s="19" t="s">
        <v>9</v>
      </c>
      <c r="F649" s="20">
        <v>5.37</v>
      </c>
      <c r="G649" s="20">
        <v>5.15</v>
      </c>
      <c r="H649" s="20">
        <v>3.37</v>
      </c>
      <c r="I649" s="21">
        <v>61943769.450000003</v>
      </c>
      <c r="J649" s="21">
        <v>15830132.16</v>
      </c>
      <c r="K649" s="22">
        <v>0</v>
      </c>
      <c r="L649" s="21">
        <v>21000389.579999998</v>
      </c>
      <c r="M649" s="21">
        <v>33605099.130000003</v>
      </c>
      <c r="N649" s="23" t="e">
        <f>INDEX(Cost!$E:$E,MATCH(Result_Risk7!$C649,Cost!$A:$A,0))</f>
        <v>#N/A</v>
      </c>
      <c r="O649" s="23" t="e">
        <f t="shared" si="40"/>
        <v>#N/A</v>
      </c>
      <c r="P649" s="24" t="str">
        <f t="shared" si="41"/>
        <v>60%</v>
      </c>
      <c r="Q649" s="23" t="e">
        <f t="shared" si="42"/>
        <v>#N/A</v>
      </c>
      <c r="R649" s="25" t="e">
        <f t="shared" si="43"/>
        <v>#N/A</v>
      </c>
      <c r="S649" s="11"/>
    </row>
    <row r="650" spans="1:19" s="4" customFormat="1" hidden="1">
      <c r="A650" s="18">
        <v>9</v>
      </c>
      <c r="B650" s="19" t="s">
        <v>1327</v>
      </c>
      <c r="C650" s="19" t="s">
        <v>1364</v>
      </c>
      <c r="D650" s="19" t="s">
        <v>1365</v>
      </c>
      <c r="E650" s="19" t="s">
        <v>9</v>
      </c>
      <c r="F650" s="20">
        <v>3.41</v>
      </c>
      <c r="G650" s="20">
        <v>3.19</v>
      </c>
      <c r="H650" s="20">
        <v>2.61</v>
      </c>
      <c r="I650" s="21">
        <v>32145394.699999999</v>
      </c>
      <c r="J650" s="21">
        <v>3501448.51</v>
      </c>
      <c r="K650" s="22">
        <v>0</v>
      </c>
      <c r="L650" s="21">
        <v>6179277.2000000002</v>
      </c>
      <c r="M650" s="21">
        <v>21497107.960000001</v>
      </c>
      <c r="N650" s="23" t="e">
        <f>INDEX(Cost!$E:$E,MATCH(Result_Risk7!$C650,Cost!$A:$A,0))</f>
        <v>#N/A</v>
      </c>
      <c r="O650" s="23" t="e">
        <f t="shared" si="40"/>
        <v>#N/A</v>
      </c>
      <c r="P650" s="24" t="str">
        <f t="shared" si="41"/>
        <v>50%</v>
      </c>
      <c r="Q650" s="23" t="e">
        <f t="shared" si="42"/>
        <v>#N/A</v>
      </c>
      <c r="R650" s="25" t="e">
        <f t="shared" si="43"/>
        <v>#N/A</v>
      </c>
      <c r="S650" s="11"/>
    </row>
    <row r="651" spans="1:19" s="4" customFormat="1" hidden="1">
      <c r="A651" s="18">
        <v>9</v>
      </c>
      <c r="B651" s="19" t="s">
        <v>1327</v>
      </c>
      <c r="C651" s="19" t="s">
        <v>1366</v>
      </c>
      <c r="D651" s="19" t="s">
        <v>1367</v>
      </c>
      <c r="E651" s="19" t="s">
        <v>9</v>
      </c>
      <c r="F651" s="20">
        <v>11.82</v>
      </c>
      <c r="G651" s="20">
        <v>11.5</v>
      </c>
      <c r="H651" s="20">
        <v>7.82</v>
      </c>
      <c r="I651" s="21">
        <v>76769072.400000006</v>
      </c>
      <c r="J651" s="21">
        <v>35925449.100000001</v>
      </c>
      <c r="K651" s="22">
        <v>0</v>
      </c>
      <c r="L651" s="21">
        <v>39366279.060000002</v>
      </c>
      <c r="M651" s="21">
        <v>48348799.590000004</v>
      </c>
      <c r="N651" s="23" t="e">
        <f>INDEX(Cost!$E:$E,MATCH(Result_Risk7!$C651,Cost!$A:$A,0))</f>
        <v>#N/A</v>
      </c>
      <c r="O651" s="23" t="e">
        <f t="shared" si="40"/>
        <v>#N/A</v>
      </c>
      <c r="P651" s="24" t="str">
        <f t="shared" si="41"/>
        <v>60%</v>
      </c>
      <c r="Q651" s="23" t="e">
        <f t="shared" si="42"/>
        <v>#N/A</v>
      </c>
      <c r="R651" s="25" t="e">
        <f t="shared" si="43"/>
        <v>#N/A</v>
      </c>
      <c r="S651" s="11"/>
    </row>
    <row r="652" spans="1:19" s="4" customFormat="1" hidden="1">
      <c r="A652" s="18">
        <v>9</v>
      </c>
      <c r="B652" s="19" t="s">
        <v>1327</v>
      </c>
      <c r="C652" s="19" t="s">
        <v>1368</v>
      </c>
      <c r="D652" s="19" t="s">
        <v>1369</v>
      </c>
      <c r="E652" s="19" t="s">
        <v>9</v>
      </c>
      <c r="F652" s="20">
        <v>8.67</v>
      </c>
      <c r="G652" s="20">
        <v>8.2899999999999991</v>
      </c>
      <c r="H652" s="20">
        <v>5.73</v>
      </c>
      <c r="I652" s="21">
        <v>67556171.659999996</v>
      </c>
      <c r="J652" s="21">
        <v>21472247.210000001</v>
      </c>
      <c r="K652" s="22">
        <v>0</v>
      </c>
      <c r="L652" s="21">
        <v>24812094.280000001</v>
      </c>
      <c r="M652" s="21">
        <v>41659099.579999998</v>
      </c>
      <c r="N652" s="23" t="e">
        <f>INDEX(Cost!$E:$E,MATCH(Result_Risk7!$C652,Cost!$A:$A,0))</f>
        <v>#N/A</v>
      </c>
      <c r="O652" s="23" t="e">
        <f t="shared" si="40"/>
        <v>#N/A</v>
      </c>
      <c r="P652" s="24" t="str">
        <f t="shared" si="41"/>
        <v>60%</v>
      </c>
      <c r="Q652" s="23" t="e">
        <f t="shared" si="42"/>
        <v>#N/A</v>
      </c>
      <c r="R652" s="25" t="e">
        <f t="shared" si="43"/>
        <v>#N/A</v>
      </c>
      <c r="S652" s="11"/>
    </row>
    <row r="653" spans="1:19" s="4" customFormat="1" hidden="1">
      <c r="A653" s="18">
        <v>9</v>
      </c>
      <c r="B653" s="19" t="s">
        <v>1327</v>
      </c>
      <c r="C653" s="19" t="s">
        <v>1370</v>
      </c>
      <c r="D653" s="19" t="s">
        <v>1371</v>
      </c>
      <c r="E653" s="19" t="s">
        <v>9</v>
      </c>
      <c r="F653" s="20">
        <v>5.74</v>
      </c>
      <c r="G653" s="20">
        <v>5.62</v>
      </c>
      <c r="H653" s="20">
        <v>4.91</v>
      </c>
      <c r="I653" s="21">
        <v>86455571.159999996</v>
      </c>
      <c r="J653" s="21">
        <v>3322176.71</v>
      </c>
      <c r="K653" s="22">
        <v>0</v>
      </c>
      <c r="L653" s="21">
        <v>7642796.2999999998</v>
      </c>
      <c r="M653" s="21">
        <v>71208862.489999995</v>
      </c>
      <c r="N653" s="23" t="e">
        <f>INDEX(Cost!$E:$E,MATCH(Result_Risk7!$C653,Cost!$A:$A,0))</f>
        <v>#N/A</v>
      </c>
      <c r="O653" s="23" t="e">
        <f t="shared" si="40"/>
        <v>#N/A</v>
      </c>
      <c r="P653" s="24" t="str">
        <f t="shared" si="41"/>
        <v>60%</v>
      </c>
      <c r="Q653" s="23" t="e">
        <f t="shared" si="42"/>
        <v>#N/A</v>
      </c>
      <c r="R653" s="25" t="e">
        <f t="shared" si="43"/>
        <v>#N/A</v>
      </c>
      <c r="S653" s="11"/>
    </row>
    <row r="654" spans="1:19" s="4" customFormat="1" hidden="1">
      <c r="A654" s="18">
        <v>9</v>
      </c>
      <c r="B654" s="19" t="s">
        <v>1327</v>
      </c>
      <c r="C654" s="19" t="s">
        <v>1372</v>
      </c>
      <c r="D654" s="19" t="s">
        <v>1373</v>
      </c>
      <c r="E654" s="19" t="s">
        <v>9</v>
      </c>
      <c r="F654" s="20">
        <v>4.55</v>
      </c>
      <c r="G654" s="20">
        <v>4.2699999999999996</v>
      </c>
      <c r="H654" s="20">
        <v>3.63</v>
      </c>
      <c r="I654" s="21">
        <v>66070654.310000002</v>
      </c>
      <c r="J654" s="21">
        <v>6976203.1500000004</v>
      </c>
      <c r="K654" s="22">
        <v>0</v>
      </c>
      <c r="L654" s="21">
        <v>10808920.060000001</v>
      </c>
      <c r="M654" s="21">
        <v>48922030.079999998</v>
      </c>
      <c r="N654" s="23" t="e">
        <f>INDEX(Cost!$E:$E,MATCH(Result_Risk7!$C654,Cost!$A:$A,0))</f>
        <v>#N/A</v>
      </c>
      <c r="O654" s="23" t="e">
        <f t="shared" si="40"/>
        <v>#N/A</v>
      </c>
      <c r="P654" s="24" t="str">
        <f t="shared" si="41"/>
        <v>60%</v>
      </c>
      <c r="Q654" s="23" t="e">
        <f t="shared" si="42"/>
        <v>#N/A</v>
      </c>
      <c r="R654" s="25" t="e">
        <f t="shared" si="43"/>
        <v>#N/A</v>
      </c>
      <c r="S654" s="11"/>
    </row>
    <row r="655" spans="1:19" s="4" customFormat="1" hidden="1">
      <c r="A655" s="18">
        <v>9</v>
      </c>
      <c r="B655" s="19" t="s">
        <v>1374</v>
      </c>
      <c r="C655" s="19" t="s">
        <v>1375</v>
      </c>
      <c r="D655" s="19" t="s">
        <v>1376</v>
      </c>
      <c r="E655" s="19" t="s">
        <v>6</v>
      </c>
      <c r="F655" s="20">
        <v>4.55</v>
      </c>
      <c r="G655" s="20">
        <v>3.94</v>
      </c>
      <c r="H655" s="20">
        <v>2.54</v>
      </c>
      <c r="I655" s="21">
        <v>1417565972.72</v>
      </c>
      <c r="J655" s="21">
        <v>606225365.86000001</v>
      </c>
      <c r="K655" s="22">
        <v>0</v>
      </c>
      <c r="L655" s="21">
        <v>561010337.29999995</v>
      </c>
      <c r="M655" s="21">
        <v>616549861.94000006</v>
      </c>
      <c r="N655" s="23" t="e">
        <f>INDEX(Cost!$E:$E,MATCH(Result_Risk7!$C655,Cost!$A:$A,0))</f>
        <v>#N/A</v>
      </c>
      <c r="O655" s="23" t="e">
        <f t="shared" si="40"/>
        <v>#N/A</v>
      </c>
      <c r="P655" s="24" t="str">
        <f t="shared" si="41"/>
        <v>50%</v>
      </c>
      <c r="Q655" s="23" t="e">
        <f t="shared" si="42"/>
        <v>#N/A</v>
      </c>
      <c r="R655" s="25" t="e">
        <f t="shared" si="43"/>
        <v>#N/A</v>
      </c>
      <c r="S655" s="11"/>
    </row>
    <row r="656" spans="1:19" s="4" customFormat="1" hidden="1">
      <c r="A656" s="18">
        <v>9</v>
      </c>
      <c r="B656" s="19" t="s">
        <v>1374</v>
      </c>
      <c r="C656" s="19" t="s">
        <v>1377</v>
      </c>
      <c r="D656" s="19" t="s">
        <v>1378</v>
      </c>
      <c r="E656" s="19" t="s">
        <v>9</v>
      </c>
      <c r="F656" s="20">
        <v>12.25</v>
      </c>
      <c r="G656" s="20">
        <v>11.87</v>
      </c>
      <c r="H656" s="20">
        <v>10.18</v>
      </c>
      <c r="I656" s="21">
        <v>137918472.97999999</v>
      </c>
      <c r="J656" s="21">
        <v>84407644.209999993</v>
      </c>
      <c r="K656" s="22">
        <v>0</v>
      </c>
      <c r="L656" s="21">
        <v>88432305.930000007</v>
      </c>
      <c r="M656" s="21">
        <v>112443672.67</v>
      </c>
      <c r="N656" s="23" t="e">
        <f>INDEX(Cost!$E:$E,MATCH(Result_Risk7!$C656,Cost!$A:$A,0))</f>
        <v>#N/A</v>
      </c>
      <c r="O656" s="23" t="e">
        <f t="shared" si="40"/>
        <v>#N/A</v>
      </c>
      <c r="P656" s="24" t="str">
        <f t="shared" si="41"/>
        <v>60%</v>
      </c>
      <c r="Q656" s="23" t="e">
        <f t="shared" si="42"/>
        <v>#N/A</v>
      </c>
      <c r="R656" s="25" t="e">
        <f t="shared" si="43"/>
        <v>#N/A</v>
      </c>
      <c r="S656" s="11"/>
    </row>
    <row r="657" spans="1:19" s="4" customFormat="1" hidden="1">
      <c r="A657" s="18">
        <v>9</v>
      </c>
      <c r="B657" s="19" t="s">
        <v>1374</v>
      </c>
      <c r="C657" s="19" t="s">
        <v>1379</v>
      </c>
      <c r="D657" s="19" t="s">
        <v>1380</v>
      </c>
      <c r="E657" s="19" t="s">
        <v>9</v>
      </c>
      <c r="F657" s="20">
        <v>9.9499999999999993</v>
      </c>
      <c r="G657" s="20">
        <v>9.4600000000000009</v>
      </c>
      <c r="H657" s="20">
        <v>6.54</v>
      </c>
      <c r="I657" s="21">
        <v>212634865.97999999</v>
      </c>
      <c r="J657" s="21">
        <v>57004560.920000002</v>
      </c>
      <c r="K657" s="22">
        <v>0</v>
      </c>
      <c r="L657" s="21">
        <v>64400162.159999996</v>
      </c>
      <c r="M657" s="21">
        <v>131680799.95999999</v>
      </c>
      <c r="N657" s="23" t="e">
        <f>INDEX(Cost!$E:$E,MATCH(Result_Risk7!$C657,Cost!$A:$A,0))</f>
        <v>#N/A</v>
      </c>
      <c r="O657" s="23" t="e">
        <f t="shared" si="40"/>
        <v>#N/A</v>
      </c>
      <c r="P657" s="24" t="str">
        <f t="shared" si="41"/>
        <v>60%</v>
      </c>
      <c r="Q657" s="23" t="e">
        <f t="shared" si="42"/>
        <v>#N/A</v>
      </c>
      <c r="R657" s="25" t="e">
        <f t="shared" si="43"/>
        <v>#N/A</v>
      </c>
      <c r="S657" s="11"/>
    </row>
    <row r="658" spans="1:19" s="4" customFormat="1" hidden="1">
      <c r="A658" s="18">
        <v>9</v>
      </c>
      <c r="B658" s="19" t="s">
        <v>1374</v>
      </c>
      <c r="C658" s="19" t="s">
        <v>1381</v>
      </c>
      <c r="D658" s="19" t="s">
        <v>1382</v>
      </c>
      <c r="E658" s="19" t="s">
        <v>9</v>
      </c>
      <c r="F658" s="20">
        <v>15.92</v>
      </c>
      <c r="G658" s="20">
        <v>15.57</v>
      </c>
      <c r="H658" s="20">
        <v>12.11</v>
      </c>
      <c r="I658" s="21">
        <v>133275312.26000001</v>
      </c>
      <c r="J658" s="21">
        <v>51086875.100000001</v>
      </c>
      <c r="K658" s="22">
        <v>0</v>
      </c>
      <c r="L658" s="21">
        <v>56402145.219999999</v>
      </c>
      <c r="M658" s="21">
        <v>99216474.569999993</v>
      </c>
      <c r="N658" s="23" t="e">
        <f>INDEX(Cost!$E:$E,MATCH(Result_Risk7!$C658,Cost!$A:$A,0))</f>
        <v>#N/A</v>
      </c>
      <c r="O658" s="23" t="e">
        <f t="shared" si="40"/>
        <v>#N/A</v>
      </c>
      <c r="P658" s="24" t="str">
        <f t="shared" si="41"/>
        <v>60%</v>
      </c>
      <c r="Q658" s="23" t="e">
        <f t="shared" si="42"/>
        <v>#N/A</v>
      </c>
      <c r="R658" s="25" t="e">
        <f t="shared" si="43"/>
        <v>#N/A</v>
      </c>
      <c r="S658" s="11"/>
    </row>
    <row r="659" spans="1:19" s="4" customFormat="1" hidden="1">
      <c r="A659" s="18">
        <v>9</v>
      </c>
      <c r="B659" s="19" t="s">
        <v>1374</v>
      </c>
      <c r="C659" s="19" t="s">
        <v>1383</v>
      </c>
      <c r="D659" s="19" t="s">
        <v>1384</v>
      </c>
      <c r="E659" s="19" t="s">
        <v>47</v>
      </c>
      <c r="F659" s="20">
        <v>4.8899999999999997</v>
      </c>
      <c r="G659" s="20">
        <v>4.74</v>
      </c>
      <c r="H659" s="20">
        <v>3.07</v>
      </c>
      <c r="I659" s="21">
        <v>560119188.21000004</v>
      </c>
      <c r="J659" s="21">
        <v>218448894.09999999</v>
      </c>
      <c r="K659" s="22">
        <v>0</v>
      </c>
      <c r="L659" s="21">
        <v>207403934.71000001</v>
      </c>
      <c r="M659" s="21">
        <v>304415383.89999998</v>
      </c>
      <c r="N659" s="23" t="e">
        <f>INDEX(Cost!$E:$E,MATCH(Result_Risk7!$C659,Cost!$A:$A,0))</f>
        <v>#N/A</v>
      </c>
      <c r="O659" s="23" t="e">
        <f t="shared" si="40"/>
        <v>#N/A</v>
      </c>
      <c r="P659" s="24" t="str">
        <f t="shared" si="41"/>
        <v>60%</v>
      </c>
      <c r="Q659" s="23" t="e">
        <f t="shared" si="42"/>
        <v>#N/A</v>
      </c>
      <c r="R659" s="25" t="e">
        <f t="shared" si="43"/>
        <v>#N/A</v>
      </c>
      <c r="S659" s="11"/>
    </row>
    <row r="660" spans="1:19" s="4" customFormat="1" hidden="1">
      <c r="A660" s="18">
        <v>9</v>
      </c>
      <c r="B660" s="19" t="s">
        <v>1374</v>
      </c>
      <c r="C660" s="19" t="s">
        <v>1385</v>
      </c>
      <c r="D660" s="19" t="s">
        <v>1386</v>
      </c>
      <c r="E660" s="19" t="s">
        <v>9</v>
      </c>
      <c r="F660" s="20">
        <v>22.93</v>
      </c>
      <c r="G660" s="20">
        <v>22.28</v>
      </c>
      <c r="H660" s="20">
        <v>8.15</v>
      </c>
      <c r="I660" s="21">
        <v>232262812.59</v>
      </c>
      <c r="J660" s="21">
        <v>115383448.59</v>
      </c>
      <c r="K660" s="22">
        <v>0</v>
      </c>
      <c r="L660" s="21">
        <v>123463788.65000001</v>
      </c>
      <c r="M660" s="21">
        <v>75735228.170000002</v>
      </c>
      <c r="N660" s="23" t="e">
        <f>INDEX(Cost!$E:$E,MATCH(Result_Risk7!$C660,Cost!$A:$A,0))</f>
        <v>#N/A</v>
      </c>
      <c r="O660" s="23" t="e">
        <f t="shared" si="40"/>
        <v>#N/A</v>
      </c>
      <c r="P660" s="24" t="str">
        <f t="shared" si="41"/>
        <v>60%</v>
      </c>
      <c r="Q660" s="23" t="e">
        <f t="shared" si="42"/>
        <v>#N/A</v>
      </c>
      <c r="R660" s="25" t="e">
        <f t="shared" si="43"/>
        <v>#N/A</v>
      </c>
      <c r="S660" s="11"/>
    </row>
    <row r="661" spans="1:19" s="4" customFormat="1" hidden="1">
      <c r="A661" s="18">
        <v>9</v>
      </c>
      <c r="B661" s="19" t="s">
        <v>1374</v>
      </c>
      <c r="C661" s="19" t="s">
        <v>1387</v>
      </c>
      <c r="D661" s="19" t="s">
        <v>1388</v>
      </c>
      <c r="E661" s="19" t="s">
        <v>9</v>
      </c>
      <c r="F661" s="20">
        <v>11.07</v>
      </c>
      <c r="G661" s="20">
        <v>10.68</v>
      </c>
      <c r="H661" s="20">
        <v>4.59</v>
      </c>
      <c r="I661" s="21">
        <v>304508665.69</v>
      </c>
      <c r="J661" s="21">
        <v>179982377.16</v>
      </c>
      <c r="K661" s="22">
        <v>0</v>
      </c>
      <c r="L661" s="21">
        <v>189479821.22999999</v>
      </c>
      <c r="M661" s="21">
        <v>108571575.47</v>
      </c>
      <c r="N661" s="23" t="e">
        <f>INDEX(Cost!$E:$E,MATCH(Result_Risk7!$C661,Cost!$A:$A,0))</f>
        <v>#N/A</v>
      </c>
      <c r="O661" s="23" t="e">
        <f t="shared" si="40"/>
        <v>#N/A</v>
      </c>
      <c r="P661" s="24" t="str">
        <f t="shared" si="41"/>
        <v>60%</v>
      </c>
      <c r="Q661" s="23" t="e">
        <f t="shared" si="42"/>
        <v>#N/A</v>
      </c>
      <c r="R661" s="25" t="e">
        <f t="shared" si="43"/>
        <v>#N/A</v>
      </c>
      <c r="S661" s="11"/>
    </row>
    <row r="662" spans="1:19" s="4" customFormat="1" hidden="1">
      <c r="A662" s="18">
        <v>9</v>
      </c>
      <c r="B662" s="19" t="s">
        <v>1374</v>
      </c>
      <c r="C662" s="19" t="s">
        <v>1389</v>
      </c>
      <c r="D662" s="19" t="s">
        <v>1390</v>
      </c>
      <c r="E662" s="19" t="s">
        <v>9</v>
      </c>
      <c r="F662" s="20">
        <v>6.98</v>
      </c>
      <c r="G662" s="20">
        <v>6.64</v>
      </c>
      <c r="H662" s="20">
        <v>4.71</v>
      </c>
      <c r="I662" s="21">
        <v>71933926.170000002</v>
      </c>
      <c r="J662" s="21">
        <v>33283216.039999999</v>
      </c>
      <c r="K662" s="22">
        <v>0</v>
      </c>
      <c r="L662" s="21">
        <v>36315408.289999999</v>
      </c>
      <c r="M662" s="21">
        <v>44635176.100000001</v>
      </c>
      <c r="N662" s="23" t="e">
        <f>INDEX(Cost!$E:$E,MATCH(Result_Risk7!$C662,Cost!$A:$A,0))</f>
        <v>#N/A</v>
      </c>
      <c r="O662" s="23" t="e">
        <f t="shared" si="40"/>
        <v>#N/A</v>
      </c>
      <c r="P662" s="24" t="str">
        <f t="shared" si="41"/>
        <v>60%</v>
      </c>
      <c r="Q662" s="23" t="e">
        <f t="shared" si="42"/>
        <v>#N/A</v>
      </c>
      <c r="R662" s="25" t="e">
        <f t="shared" si="43"/>
        <v>#N/A</v>
      </c>
      <c r="S662" s="11"/>
    </row>
    <row r="663" spans="1:19" s="4" customFormat="1" hidden="1">
      <c r="A663" s="18">
        <v>9</v>
      </c>
      <c r="B663" s="19" t="s">
        <v>1374</v>
      </c>
      <c r="C663" s="19" t="s">
        <v>1391</v>
      </c>
      <c r="D663" s="19" t="s">
        <v>1392</v>
      </c>
      <c r="E663" s="19" t="s">
        <v>9</v>
      </c>
      <c r="F663" s="20">
        <v>6.02</v>
      </c>
      <c r="G663" s="20">
        <v>4.7300000000000004</v>
      </c>
      <c r="H663" s="20">
        <v>1.59</v>
      </c>
      <c r="I663" s="21">
        <v>252656768.36000001</v>
      </c>
      <c r="J663" s="21">
        <v>27414895.280000001</v>
      </c>
      <c r="K663" s="22">
        <v>0</v>
      </c>
      <c r="L663" s="21">
        <v>55568633.149999999</v>
      </c>
      <c r="M663" s="21">
        <v>29497111.93</v>
      </c>
      <c r="N663" s="23" t="e">
        <f>INDEX(Cost!$E:$E,MATCH(Result_Risk7!$C663,Cost!$A:$A,0))</f>
        <v>#N/A</v>
      </c>
      <c r="O663" s="23" t="e">
        <f t="shared" si="40"/>
        <v>#N/A</v>
      </c>
      <c r="P663" s="24" t="str">
        <f t="shared" si="41"/>
        <v>30%</v>
      </c>
      <c r="Q663" s="23" t="e">
        <f t="shared" si="42"/>
        <v>#N/A</v>
      </c>
      <c r="R663" s="25" t="e">
        <f t="shared" si="43"/>
        <v>#N/A</v>
      </c>
      <c r="S663" s="11"/>
    </row>
    <row r="664" spans="1:19" s="4" customFormat="1" hidden="1">
      <c r="A664" s="18">
        <v>9</v>
      </c>
      <c r="B664" s="19" t="s">
        <v>1374</v>
      </c>
      <c r="C664" s="19" t="s">
        <v>1393</v>
      </c>
      <c r="D664" s="19" t="s">
        <v>1394</v>
      </c>
      <c r="E664" s="19" t="s">
        <v>9</v>
      </c>
      <c r="F664" s="20">
        <v>4.59</v>
      </c>
      <c r="G664" s="20">
        <v>4.28</v>
      </c>
      <c r="H664" s="20">
        <v>1.97</v>
      </c>
      <c r="I664" s="21">
        <v>213175912.63999999</v>
      </c>
      <c r="J664" s="21">
        <v>93927324.329999998</v>
      </c>
      <c r="K664" s="22">
        <v>0</v>
      </c>
      <c r="L664" s="21">
        <v>107897307.89</v>
      </c>
      <c r="M664" s="21">
        <v>57685113.799999997</v>
      </c>
      <c r="N664" s="23" t="e">
        <f>INDEX(Cost!$E:$E,MATCH(Result_Risk7!$C664,Cost!$A:$A,0))</f>
        <v>#N/A</v>
      </c>
      <c r="O664" s="23" t="e">
        <f t="shared" si="40"/>
        <v>#N/A</v>
      </c>
      <c r="P664" s="24" t="str">
        <f t="shared" si="41"/>
        <v>30%</v>
      </c>
      <c r="Q664" s="23" t="e">
        <f t="shared" si="42"/>
        <v>#N/A</v>
      </c>
      <c r="R664" s="25" t="e">
        <f t="shared" si="43"/>
        <v>#N/A</v>
      </c>
      <c r="S664" s="11"/>
    </row>
    <row r="665" spans="1:19" s="4" customFormat="1" hidden="1">
      <c r="A665" s="18">
        <v>9</v>
      </c>
      <c r="B665" s="19" t="s">
        <v>1374</v>
      </c>
      <c r="C665" s="19" t="s">
        <v>1395</v>
      </c>
      <c r="D665" s="19" t="s">
        <v>1396</v>
      </c>
      <c r="E665" s="19" t="s">
        <v>9</v>
      </c>
      <c r="F665" s="20">
        <v>8.48</v>
      </c>
      <c r="G665" s="20">
        <v>8.14</v>
      </c>
      <c r="H665" s="20">
        <v>4.92</v>
      </c>
      <c r="I665" s="21">
        <v>134743297.53999999</v>
      </c>
      <c r="J665" s="21">
        <v>66996166.939999998</v>
      </c>
      <c r="K665" s="22">
        <v>0</v>
      </c>
      <c r="L665" s="21">
        <v>74757241.379999995</v>
      </c>
      <c r="M665" s="21">
        <v>70456848.609999999</v>
      </c>
      <c r="N665" s="23" t="e">
        <f>INDEX(Cost!$E:$E,MATCH(Result_Risk7!$C665,Cost!$A:$A,0))</f>
        <v>#N/A</v>
      </c>
      <c r="O665" s="23" t="e">
        <f t="shared" si="40"/>
        <v>#N/A</v>
      </c>
      <c r="P665" s="24" t="str">
        <f t="shared" si="41"/>
        <v>60%</v>
      </c>
      <c r="Q665" s="23" t="e">
        <f t="shared" si="42"/>
        <v>#N/A</v>
      </c>
      <c r="R665" s="25" t="e">
        <f t="shared" si="43"/>
        <v>#N/A</v>
      </c>
      <c r="S665" s="11"/>
    </row>
    <row r="666" spans="1:19" s="4" customFormat="1" hidden="1">
      <c r="A666" s="18">
        <v>9</v>
      </c>
      <c r="B666" s="19" t="s">
        <v>1374</v>
      </c>
      <c r="C666" s="19" t="s">
        <v>1397</v>
      </c>
      <c r="D666" s="19" t="s">
        <v>1398</v>
      </c>
      <c r="E666" s="19" t="s">
        <v>9</v>
      </c>
      <c r="F666" s="20">
        <v>8.15</v>
      </c>
      <c r="G666" s="20">
        <v>7.96</v>
      </c>
      <c r="H666" s="20">
        <v>6</v>
      </c>
      <c r="I666" s="21">
        <v>110623436.26000001</v>
      </c>
      <c r="J666" s="21">
        <v>44227292</v>
      </c>
      <c r="K666" s="22">
        <v>0</v>
      </c>
      <c r="L666" s="21">
        <v>49503206.619999997</v>
      </c>
      <c r="M666" s="21">
        <v>77379710.849999994</v>
      </c>
      <c r="N666" s="23" t="e">
        <f>INDEX(Cost!$E:$E,MATCH(Result_Risk7!$C666,Cost!$A:$A,0))</f>
        <v>#N/A</v>
      </c>
      <c r="O666" s="23" t="e">
        <f t="shared" si="40"/>
        <v>#N/A</v>
      </c>
      <c r="P666" s="24" t="str">
        <f t="shared" si="41"/>
        <v>60%</v>
      </c>
      <c r="Q666" s="23" t="e">
        <f t="shared" si="42"/>
        <v>#N/A</v>
      </c>
      <c r="R666" s="25" t="e">
        <f t="shared" si="43"/>
        <v>#N/A</v>
      </c>
      <c r="S666" s="11"/>
    </row>
    <row r="667" spans="1:19" s="4" customFormat="1" hidden="1">
      <c r="A667" s="18">
        <v>9</v>
      </c>
      <c r="B667" s="19" t="s">
        <v>1374</v>
      </c>
      <c r="C667" s="19" t="s">
        <v>1399</v>
      </c>
      <c r="D667" s="19" t="s">
        <v>1400</v>
      </c>
      <c r="E667" s="19" t="s">
        <v>9</v>
      </c>
      <c r="F667" s="20">
        <v>3.56</v>
      </c>
      <c r="G667" s="20">
        <v>3.37</v>
      </c>
      <c r="H667" s="20">
        <v>2.95</v>
      </c>
      <c r="I667" s="21">
        <v>54594200.789999999</v>
      </c>
      <c r="J667" s="21">
        <v>12400965.23</v>
      </c>
      <c r="K667" s="22">
        <v>0</v>
      </c>
      <c r="L667" s="21">
        <v>14683402.710000001</v>
      </c>
      <c r="M667" s="21">
        <v>41632751.299999997</v>
      </c>
      <c r="N667" s="23" t="e">
        <f>INDEX(Cost!$E:$E,MATCH(Result_Risk7!$C667,Cost!$A:$A,0))</f>
        <v>#N/A</v>
      </c>
      <c r="O667" s="23" t="e">
        <f t="shared" si="40"/>
        <v>#N/A</v>
      </c>
      <c r="P667" s="24" t="str">
        <f t="shared" si="41"/>
        <v>50%</v>
      </c>
      <c r="Q667" s="23" t="e">
        <f t="shared" si="42"/>
        <v>#N/A</v>
      </c>
      <c r="R667" s="25" t="e">
        <f t="shared" si="43"/>
        <v>#N/A</v>
      </c>
      <c r="S667" s="11"/>
    </row>
    <row r="668" spans="1:19" s="4" customFormat="1" hidden="1">
      <c r="A668" s="18">
        <v>9</v>
      </c>
      <c r="B668" s="19" t="s">
        <v>1374</v>
      </c>
      <c r="C668" s="19" t="s">
        <v>1401</v>
      </c>
      <c r="D668" s="19" t="s">
        <v>1402</v>
      </c>
      <c r="E668" s="19" t="s">
        <v>9</v>
      </c>
      <c r="F668" s="20">
        <v>7.49</v>
      </c>
      <c r="G668" s="20">
        <v>7.19</v>
      </c>
      <c r="H668" s="20">
        <v>5.71</v>
      </c>
      <c r="I668" s="21">
        <v>75269147.680000007</v>
      </c>
      <c r="J668" s="21">
        <v>15193372.039999999</v>
      </c>
      <c r="K668" s="22">
        <v>0</v>
      </c>
      <c r="L668" s="21">
        <v>20818590.809999999</v>
      </c>
      <c r="M668" s="21">
        <v>54527428.859999999</v>
      </c>
      <c r="N668" s="23" t="e">
        <f>INDEX(Cost!$E:$E,MATCH(Result_Risk7!$C668,Cost!$A:$A,0))</f>
        <v>#N/A</v>
      </c>
      <c r="O668" s="23" t="e">
        <f t="shared" si="40"/>
        <v>#N/A</v>
      </c>
      <c r="P668" s="24" t="str">
        <f t="shared" si="41"/>
        <v>60%</v>
      </c>
      <c r="Q668" s="23" t="e">
        <f t="shared" si="42"/>
        <v>#N/A</v>
      </c>
      <c r="R668" s="25" t="e">
        <f t="shared" si="43"/>
        <v>#N/A</v>
      </c>
      <c r="S668" s="11"/>
    </row>
    <row r="669" spans="1:19" s="4" customFormat="1" hidden="1">
      <c r="A669" s="18">
        <v>9</v>
      </c>
      <c r="B669" s="19" t="s">
        <v>1374</v>
      </c>
      <c r="C669" s="19" t="s">
        <v>1403</v>
      </c>
      <c r="D669" s="19" t="s">
        <v>1404</v>
      </c>
      <c r="E669" s="19" t="s">
        <v>9</v>
      </c>
      <c r="F669" s="20">
        <v>15.44</v>
      </c>
      <c r="G669" s="20">
        <v>14.82</v>
      </c>
      <c r="H669" s="20">
        <v>13.14</v>
      </c>
      <c r="I669" s="21">
        <v>119718269.59999999</v>
      </c>
      <c r="J669" s="21">
        <v>24750993.100000001</v>
      </c>
      <c r="K669" s="22">
        <v>0</v>
      </c>
      <c r="L669" s="21">
        <v>29518584.170000002</v>
      </c>
      <c r="M669" s="21">
        <v>100653908.90000001</v>
      </c>
      <c r="N669" s="23" t="e">
        <f>INDEX(Cost!$E:$E,MATCH(Result_Risk7!$C669,Cost!$A:$A,0))</f>
        <v>#N/A</v>
      </c>
      <c r="O669" s="23" t="e">
        <f t="shared" si="40"/>
        <v>#N/A</v>
      </c>
      <c r="P669" s="24" t="str">
        <f t="shared" si="41"/>
        <v>60%</v>
      </c>
      <c r="Q669" s="23" t="e">
        <f t="shared" si="42"/>
        <v>#N/A</v>
      </c>
      <c r="R669" s="25" t="e">
        <f t="shared" si="43"/>
        <v>#N/A</v>
      </c>
      <c r="S669" s="11"/>
    </row>
    <row r="670" spans="1:19" s="4" customFormat="1" hidden="1">
      <c r="A670" s="18">
        <v>9</v>
      </c>
      <c r="B670" s="19" t="s">
        <v>1374</v>
      </c>
      <c r="C670" s="19" t="s">
        <v>1405</v>
      </c>
      <c r="D670" s="19" t="s">
        <v>1406</v>
      </c>
      <c r="E670" s="19" t="s">
        <v>9</v>
      </c>
      <c r="F670" s="20">
        <v>6.68</v>
      </c>
      <c r="G670" s="20">
        <v>6.46</v>
      </c>
      <c r="H670" s="20">
        <v>5.15</v>
      </c>
      <c r="I670" s="21">
        <v>148665986.93000001</v>
      </c>
      <c r="J670" s="21">
        <v>32861474.84</v>
      </c>
      <c r="K670" s="22">
        <v>0</v>
      </c>
      <c r="L670" s="21">
        <v>47686963.420000002</v>
      </c>
      <c r="M670" s="21">
        <v>108659174.19</v>
      </c>
      <c r="N670" s="23" t="e">
        <f>INDEX(Cost!$E:$E,MATCH(Result_Risk7!$C670,Cost!$A:$A,0))</f>
        <v>#N/A</v>
      </c>
      <c r="O670" s="23" t="e">
        <f t="shared" si="40"/>
        <v>#N/A</v>
      </c>
      <c r="P670" s="24" t="str">
        <f t="shared" si="41"/>
        <v>60%</v>
      </c>
      <c r="Q670" s="23" t="e">
        <f t="shared" si="42"/>
        <v>#N/A</v>
      </c>
      <c r="R670" s="25" t="e">
        <f t="shared" si="43"/>
        <v>#N/A</v>
      </c>
      <c r="S670" s="11"/>
    </row>
    <row r="671" spans="1:19" s="4" customFormat="1" hidden="1">
      <c r="A671" s="18">
        <v>9</v>
      </c>
      <c r="B671" s="19" t="s">
        <v>1374</v>
      </c>
      <c r="C671" s="19" t="s">
        <v>1407</v>
      </c>
      <c r="D671" s="19" t="s">
        <v>1408</v>
      </c>
      <c r="E671" s="19" t="s">
        <v>9</v>
      </c>
      <c r="F671" s="20">
        <v>11.99</v>
      </c>
      <c r="G671" s="20">
        <v>11.81</v>
      </c>
      <c r="H671" s="20">
        <v>9.94</v>
      </c>
      <c r="I671" s="21">
        <v>78876583.200000003</v>
      </c>
      <c r="J671" s="21">
        <v>31733981.739999998</v>
      </c>
      <c r="K671" s="22">
        <v>0</v>
      </c>
      <c r="L671" s="21">
        <v>38869175.799999997</v>
      </c>
      <c r="M671" s="21">
        <v>64161306.310000002</v>
      </c>
      <c r="N671" s="23" t="e">
        <f>INDEX(Cost!$E:$E,MATCH(Result_Risk7!$C671,Cost!$A:$A,0))</f>
        <v>#N/A</v>
      </c>
      <c r="O671" s="23" t="e">
        <f t="shared" si="40"/>
        <v>#N/A</v>
      </c>
      <c r="P671" s="24" t="str">
        <f t="shared" si="41"/>
        <v>60%</v>
      </c>
      <c r="Q671" s="23" t="e">
        <f t="shared" si="42"/>
        <v>#N/A</v>
      </c>
      <c r="R671" s="25" t="e">
        <f t="shared" si="43"/>
        <v>#N/A</v>
      </c>
      <c r="S671" s="11"/>
    </row>
    <row r="672" spans="1:19" s="4" customFormat="1" hidden="1">
      <c r="A672" s="18">
        <v>10</v>
      </c>
      <c r="B672" s="19" t="s">
        <v>1409</v>
      </c>
      <c r="C672" s="19" t="s">
        <v>1410</v>
      </c>
      <c r="D672" s="19" t="s">
        <v>1411</v>
      </c>
      <c r="E672" s="19" t="s">
        <v>47</v>
      </c>
      <c r="F672" s="20">
        <v>2.71</v>
      </c>
      <c r="G672" s="20">
        <v>2.4</v>
      </c>
      <c r="H672" s="20">
        <v>1.29</v>
      </c>
      <c r="I672" s="21">
        <v>292961769.04000002</v>
      </c>
      <c r="J672" s="21">
        <v>245787019.31</v>
      </c>
      <c r="K672" s="22">
        <v>0</v>
      </c>
      <c r="L672" s="21">
        <v>107904861.72</v>
      </c>
      <c r="M672" s="21">
        <v>49437486.829999998</v>
      </c>
      <c r="N672" s="23" t="e">
        <f>INDEX(Cost!$E:$E,MATCH(Result_Risk7!$C672,Cost!$A:$A,0))</f>
        <v>#N/A</v>
      </c>
      <c r="O672" s="23" t="e">
        <f t="shared" si="40"/>
        <v>#N/A</v>
      </c>
      <c r="P672" s="24" t="str">
        <f t="shared" si="41"/>
        <v>0%</v>
      </c>
      <c r="Q672" s="23" t="e">
        <f t="shared" si="42"/>
        <v>#N/A</v>
      </c>
      <c r="R672" s="25" t="e">
        <f t="shared" si="43"/>
        <v>#N/A</v>
      </c>
      <c r="S672" s="11"/>
    </row>
    <row r="673" spans="1:19" s="4" customFormat="1" hidden="1">
      <c r="A673" s="18">
        <v>10</v>
      </c>
      <c r="B673" s="19" t="s">
        <v>1409</v>
      </c>
      <c r="C673" s="19" t="s">
        <v>1412</v>
      </c>
      <c r="D673" s="19" t="s">
        <v>1413</v>
      </c>
      <c r="E673" s="19" t="s">
        <v>9</v>
      </c>
      <c r="F673" s="20">
        <v>4.34</v>
      </c>
      <c r="G673" s="20">
        <v>4.0599999999999996</v>
      </c>
      <c r="H673" s="20">
        <v>2.1</v>
      </c>
      <c r="I673" s="21">
        <v>63485937.25</v>
      </c>
      <c r="J673" s="21">
        <v>70353652.030000001</v>
      </c>
      <c r="K673" s="22">
        <v>0</v>
      </c>
      <c r="L673" s="21">
        <v>74331608.319999993</v>
      </c>
      <c r="M673" s="21">
        <v>21007304.379999999</v>
      </c>
      <c r="N673" s="23" t="e">
        <f>INDEX(Cost!$E:$E,MATCH(Result_Risk7!$C673,Cost!$A:$A,0))</f>
        <v>#N/A</v>
      </c>
      <c r="O673" s="23" t="e">
        <f t="shared" si="40"/>
        <v>#N/A</v>
      </c>
      <c r="P673" s="24" t="str">
        <f t="shared" si="41"/>
        <v>40%</v>
      </c>
      <c r="Q673" s="23" t="e">
        <f t="shared" si="42"/>
        <v>#N/A</v>
      </c>
      <c r="R673" s="25" t="e">
        <f t="shared" si="43"/>
        <v>#N/A</v>
      </c>
      <c r="S673" s="11"/>
    </row>
    <row r="674" spans="1:19" s="4" customFormat="1" hidden="1">
      <c r="A674" s="18">
        <v>10</v>
      </c>
      <c r="B674" s="19" t="s">
        <v>1409</v>
      </c>
      <c r="C674" s="19" t="s">
        <v>1414</v>
      </c>
      <c r="D674" s="19" t="s">
        <v>1415</v>
      </c>
      <c r="E674" s="19" t="s">
        <v>9</v>
      </c>
      <c r="F674" s="20">
        <v>7.77</v>
      </c>
      <c r="G674" s="20">
        <v>7.29</v>
      </c>
      <c r="H674" s="20">
        <v>4.18</v>
      </c>
      <c r="I674" s="21">
        <v>70201009</v>
      </c>
      <c r="J674" s="21">
        <v>27652245.170000002</v>
      </c>
      <c r="K674" s="22">
        <v>0</v>
      </c>
      <c r="L674" s="21">
        <v>30123663.57</v>
      </c>
      <c r="M674" s="21">
        <v>32917861.989999998</v>
      </c>
      <c r="N674" s="23" t="e">
        <f>INDEX(Cost!$E:$E,MATCH(Result_Risk7!$C674,Cost!$A:$A,0))</f>
        <v>#N/A</v>
      </c>
      <c r="O674" s="23" t="e">
        <f t="shared" si="40"/>
        <v>#N/A</v>
      </c>
      <c r="P674" s="24" t="str">
        <f t="shared" si="41"/>
        <v>60%</v>
      </c>
      <c r="Q674" s="23" t="e">
        <f t="shared" si="42"/>
        <v>#N/A</v>
      </c>
      <c r="R674" s="25" t="e">
        <f t="shared" si="43"/>
        <v>#N/A</v>
      </c>
      <c r="S674" s="11"/>
    </row>
    <row r="675" spans="1:19" s="4" customFormat="1" hidden="1">
      <c r="A675" s="18">
        <v>10</v>
      </c>
      <c r="B675" s="19" t="s">
        <v>1409</v>
      </c>
      <c r="C675" s="19" t="s">
        <v>1416</v>
      </c>
      <c r="D675" s="19" t="s">
        <v>1417</v>
      </c>
      <c r="E675" s="19" t="s">
        <v>9</v>
      </c>
      <c r="F675" s="20">
        <v>4.75</v>
      </c>
      <c r="G675" s="20">
        <v>4.55</v>
      </c>
      <c r="H675" s="20">
        <v>3.06</v>
      </c>
      <c r="I675" s="21">
        <v>51537743.43</v>
      </c>
      <c r="J675" s="21">
        <v>30290584.719999999</v>
      </c>
      <c r="K675" s="22">
        <v>0</v>
      </c>
      <c r="L675" s="21">
        <v>31926465.010000002</v>
      </c>
      <c r="M675" s="21">
        <v>28304265.75</v>
      </c>
      <c r="N675" s="23" t="e">
        <f>INDEX(Cost!$E:$E,MATCH(Result_Risk7!$C675,Cost!$A:$A,0))</f>
        <v>#N/A</v>
      </c>
      <c r="O675" s="23" t="e">
        <f t="shared" si="40"/>
        <v>#N/A</v>
      </c>
      <c r="P675" s="24" t="str">
        <f t="shared" si="41"/>
        <v>60%</v>
      </c>
      <c r="Q675" s="23" t="e">
        <f t="shared" si="42"/>
        <v>#N/A</v>
      </c>
      <c r="R675" s="25" t="e">
        <f t="shared" si="43"/>
        <v>#N/A</v>
      </c>
      <c r="S675" s="11"/>
    </row>
    <row r="676" spans="1:19" s="4" customFormat="1" hidden="1">
      <c r="A676" s="18">
        <v>10</v>
      </c>
      <c r="B676" s="19" t="s">
        <v>1409</v>
      </c>
      <c r="C676" s="19" t="s">
        <v>1418</v>
      </c>
      <c r="D676" s="19" t="s">
        <v>1419</v>
      </c>
      <c r="E676" s="19" t="s">
        <v>9</v>
      </c>
      <c r="F676" s="20">
        <v>3.69</v>
      </c>
      <c r="G676" s="20">
        <v>3.3</v>
      </c>
      <c r="H676" s="20">
        <v>1.21</v>
      </c>
      <c r="I676" s="21">
        <v>46432996</v>
      </c>
      <c r="J676" s="21">
        <v>33018806.390000001</v>
      </c>
      <c r="K676" s="22">
        <v>0</v>
      </c>
      <c r="L676" s="21">
        <v>34796669.439999998</v>
      </c>
      <c r="M676" s="21">
        <v>3219174.62</v>
      </c>
      <c r="N676" s="23" t="e">
        <f>INDEX(Cost!$E:$E,MATCH(Result_Risk7!$C676,Cost!$A:$A,0))</f>
        <v>#N/A</v>
      </c>
      <c r="O676" s="23" t="e">
        <f t="shared" si="40"/>
        <v>#N/A</v>
      </c>
      <c r="P676" s="24" t="str">
        <f t="shared" si="41"/>
        <v>0%</v>
      </c>
      <c r="Q676" s="23" t="e">
        <f t="shared" si="42"/>
        <v>#N/A</v>
      </c>
      <c r="R676" s="25" t="e">
        <f t="shared" si="43"/>
        <v>#N/A</v>
      </c>
      <c r="S676" s="11"/>
    </row>
    <row r="677" spans="1:19" s="4" customFormat="1" hidden="1">
      <c r="A677" s="18">
        <v>10</v>
      </c>
      <c r="B677" s="19" t="s">
        <v>1409</v>
      </c>
      <c r="C677" s="19" t="s">
        <v>1420</v>
      </c>
      <c r="D677" s="19" t="s">
        <v>1421</v>
      </c>
      <c r="E677" s="19" t="s">
        <v>9</v>
      </c>
      <c r="F677" s="20">
        <v>4.01</v>
      </c>
      <c r="G677" s="20">
        <v>3.56</v>
      </c>
      <c r="H677" s="20">
        <v>2.29</v>
      </c>
      <c r="I677" s="21">
        <v>27068725.329999998</v>
      </c>
      <c r="J677" s="21">
        <v>8189775.0099999998</v>
      </c>
      <c r="K677" s="22">
        <v>0</v>
      </c>
      <c r="L677" s="21">
        <v>12497260.16</v>
      </c>
      <c r="M677" s="21">
        <v>11658787.859999999</v>
      </c>
      <c r="N677" s="23" t="e">
        <f>INDEX(Cost!$E:$E,MATCH(Result_Risk7!$C677,Cost!$A:$A,0))</f>
        <v>#N/A</v>
      </c>
      <c r="O677" s="23" t="e">
        <f t="shared" si="40"/>
        <v>#N/A</v>
      </c>
      <c r="P677" s="24" t="str">
        <f t="shared" si="41"/>
        <v>40%</v>
      </c>
      <c r="Q677" s="23" t="e">
        <f t="shared" si="42"/>
        <v>#N/A</v>
      </c>
      <c r="R677" s="25" t="e">
        <f t="shared" si="43"/>
        <v>#N/A</v>
      </c>
      <c r="S677" s="11"/>
    </row>
    <row r="678" spans="1:19" s="4" customFormat="1" hidden="1">
      <c r="A678" s="18">
        <v>10</v>
      </c>
      <c r="B678" s="19" t="s">
        <v>1409</v>
      </c>
      <c r="C678" s="19" t="s">
        <v>1422</v>
      </c>
      <c r="D678" s="19" t="s">
        <v>1423</v>
      </c>
      <c r="E678" s="19" t="s">
        <v>9</v>
      </c>
      <c r="F678" s="20">
        <v>6.51</v>
      </c>
      <c r="G678" s="20">
        <v>6.22</v>
      </c>
      <c r="H678" s="20">
        <v>3.49</v>
      </c>
      <c r="I678" s="21">
        <v>53456464.869999997</v>
      </c>
      <c r="J678" s="21">
        <v>24248125.559999999</v>
      </c>
      <c r="K678" s="22">
        <v>0</v>
      </c>
      <c r="L678" s="21">
        <v>27349404.629999999</v>
      </c>
      <c r="M678" s="21">
        <v>24148992.390000001</v>
      </c>
      <c r="N678" s="23" t="e">
        <f>INDEX(Cost!$E:$E,MATCH(Result_Risk7!$C678,Cost!$A:$A,0))</f>
        <v>#N/A</v>
      </c>
      <c r="O678" s="23" t="e">
        <f t="shared" si="40"/>
        <v>#N/A</v>
      </c>
      <c r="P678" s="24" t="str">
        <f t="shared" si="41"/>
        <v>60%</v>
      </c>
      <c r="Q678" s="23" t="e">
        <f t="shared" si="42"/>
        <v>#N/A</v>
      </c>
      <c r="R678" s="25" t="e">
        <f t="shared" si="43"/>
        <v>#N/A</v>
      </c>
      <c r="S678" s="11"/>
    </row>
    <row r="679" spans="1:19" s="4" customFormat="1" hidden="1">
      <c r="A679" s="18">
        <v>10</v>
      </c>
      <c r="B679" s="19" t="s">
        <v>1424</v>
      </c>
      <c r="C679" s="19" t="s">
        <v>1425</v>
      </c>
      <c r="D679" s="19" t="s">
        <v>1426</v>
      </c>
      <c r="E679" s="19" t="s">
        <v>47</v>
      </c>
      <c r="F679" s="20">
        <v>7.01</v>
      </c>
      <c r="G679" s="20">
        <v>6.27</v>
      </c>
      <c r="H679" s="20">
        <v>2.74</v>
      </c>
      <c r="I679" s="21">
        <v>601755333.63</v>
      </c>
      <c r="J679" s="21">
        <v>212800877.06</v>
      </c>
      <c r="K679" s="22">
        <v>0</v>
      </c>
      <c r="L679" s="21">
        <v>287616349.77999997</v>
      </c>
      <c r="M679" s="21">
        <v>174010596.27000001</v>
      </c>
      <c r="N679" s="23" t="e">
        <f>INDEX(Cost!$E:$E,MATCH(Result_Risk7!$C679,Cost!$A:$A,0))</f>
        <v>#N/A</v>
      </c>
      <c r="O679" s="23" t="e">
        <f t="shared" si="40"/>
        <v>#N/A</v>
      </c>
      <c r="P679" s="24" t="str">
        <f t="shared" si="41"/>
        <v>50%</v>
      </c>
      <c r="Q679" s="23" t="e">
        <f t="shared" si="42"/>
        <v>#N/A</v>
      </c>
      <c r="R679" s="25" t="e">
        <f t="shared" si="43"/>
        <v>#N/A</v>
      </c>
      <c r="S679" s="11"/>
    </row>
    <row r="680" spans="1:19" s="4" customFormat="1" hidden="1">
      <c r="A680" s="18">
        <v>10</v>
      </c>
      <c r="B680" s="19" t="s">
        <v>1424</v>
      </c>
      <c r="C680" s="19" t="s">
        <v>1427</v>
      </c>
      <c r="D680" s="19" t="s">
        <v>1428</v>
      </c>
      <c r="E680" s="19" t="s">
        <v>9</v>
      </c>
      <c r="F680" s="20">
        <v>4.3099999999999996</v>
      </c>
      <c r="G680" s="20">
        <v>4.12</v>
      </c>
      <c r="H680" s="20">
        <v>3.55</v>
      </c>
      <c r="I680" s="21">
        <v>32177523.73</v>
      </c>
      <c r="J680" s="21">
        <v>12989714.16</v>
      </c>
      <c r="K680" s="22">
        <v>0</v>
      </c>
      <c r="L680" s="21">
        <v>12358770.82</v>
      </c>
      <c r="M680" s="21">
        <v>24846226.140000001</v>
      </c>
      <c r="N680" s="23" t="e">
        <f>INDEX(Cost!$E:$E,MATCH(Result_Risk7!$C680,Cost!$A:$A,0))</f>
        <v>#N/A</v>
      </c>
      <c r="O680" s="23" t="e">
        <f t="shared" si="40"/>
        <v>#N/A</v>
      </c>
      <c r="P680" s="24" t="str">
        <f t="shared" si="41"/>
        <v>60%</v>
      </c>
      <c r="Q680" s="23" t="e">
        <f t="shared" si="42"/>
        <v>#N/A</v>
      </c>
      <c r="R680" s="25" t="e">
        <f t="shared" si="43"/>
        <v>#N/A</v>
      </c>
      <c r="S680" s="11"/>
    </row>
    <row r="681" spans="1:19" s="4" customFormat="1" hidden="1">
      <c r="A681" s="18">
        <v>10</v>
      </c>
      <c r="B681" s="19" t="s">
        <v>1424</v>
      </c>
      <c r="C681" s="19" t="s">
        <v>1429</v>
      </c>
      <c r="D681" s="19" t="s">
        <v>1430</v>
      </c>
      <c r="E681" s="19" t="s">
        <v>9</v>
      </c>
      <c r="F681" s="20">
        <v>7.08</v>
      </c>
      <c r="G681" s="20">
        <v>6.63</v>
      </c>
      <c r="H681" s="20">
        <v>5.1100000000000003</v>
      </c>
      <c r="I681" s="21">
        <v>87882790.450000003</v>
      </c>
      <c r="J681" s="21">
        <v>11395675.24</v>
      </c>
      <c r="K681" s="22">
        <v>0</v>
      </c>
      <c r="L681" s="21">
        <v>14339556.619999999</v>
      </c>
      <c r="M681" s="21">
        <v>59399811.079999998</v>
      </c>
      <c r="N681" s="23" t="e">
        <f>INDEX(Cost!$E:$E,MATCH(Result_Risk7!$C681,Cost!$A:$A,0))</f>
        <v>#N/A</v>
      </c>
      <c r="O681" s="23" t="e">
        <f t="shared" si="40"/>
        <v>#N/A</v>
      </c>
      <c r="P681" s="24" t="str">
        <f t="shared" si="41"/>
        <v>60%</v>
      </c>
      <c r="Q681" s="23" t="e">
        <f t="shared" si="42"/>
        <v>#N/A</v>
      </c>
      <c r="R681" s="25" t="e">
        <f t="shared" si="43"/>
        <v>#N/A</v>
      </c>
      <c r="S681" s="11"/>
    </row>
    <row r="682" spans="1:19" s="4" customFormat="1" hidden="1">
      <c r="A682" s="18">
        <v>10</v>
      </c>
      <c r="B682" s="19" t="s">
        <v>1424</v>
      </c>
      <c r="C682" s="19" t="s">
        <v>1431</v>
      </c>
      <c r="D682" s="19" t="s">
        <v>1432</v>
      </c>
      <c r="E682" s="19" t="s">
        <v>9</v>
      </c>
      <c r="F682" s="20">
        <v>5.61</v>
      </c>
      <c r="G682" s="20">
        <v>5.21</v>
      </c>
      <c r="H682" s="20">
        <v>3.85</v>
      </c>
      <c r="I682" s="21">
        <v>48417724.460000001</v>
      </c>
      <c r="J682" s="21">
        <v>23426191.579999998</v>
      </c>
      <c r="K682" s="22">
        <v>0</v>
      </c>
      <c r="L682" s="21">
        <v>28522879.940000001</v>
      </c>
      <c r="M682" s="21">
        <v>29876108.23</v>
      </c>
      <c r="N682" s="23" t="e">
        <f>INDEX(Cost!$E:$E,MATCH(Result_Risk7!$C682,Cost!$A:$A,0))</f>
        <v>#N/A</v>
      </c>
      <c r="O682" s="23" t="e">
        <f t="shared" si="40"/>
        <v>#N/A</v>
      </c>
      <c r="P682" s="24" t="str">
        <f t="shared" si="41"/>
        <v>60%</v>
      </c>
      <c r="Q682" s="23" t="e">
        <f t="shared" si="42"/>
        <v>#N/A</v>
      </c>
      <c r="R682" s="25" t="e">
        <f t="shared" si="43"/>
        <v>#N/A</v>
      </c>
      <c r="S682" s="11"/>
    </row>
    <row r="683" spans="1:19" s="4" customFormat="1" hidden="1">
      <c r="A683" s="18">
        <v>10</v>
      </c>
      <c r="B683" s="19" t="s">
        <v>1424</v>
      </c>
      <c r="C683" s="19" t="s">
        <v>1433</v>
      </c>
      <c r="D683" s="19" t="s">
        <v>1434</v>
      </c>
      <c r="E683" s="19" t="s">
        <v>9</v>
      </c>
      <c r="F683" s="20">
        <v>8.67</v>
      </c>
      <c r="G683" s="20">
        <v>8.33</v>
      </c>
      <c r="H683" s="20">
        <v>6.24</v>
      </c>
      <c r="I683" s="21">
        <v>67128985.590000004</v>
      </c>
      <c r="J683" s="21">
        <v>19065589.66</v>
      </c>
      <c r="K683" s="22">
        <v>0</v>
      </c>
      <c r="L683" s="21">
        <v>21001688.73</v>
      </c>
      <c r="M683" s="21">
        <v>45892784.140000001</v>
      </c>
      <c r="N683" s="23" t="e">
        <f>INDEX(Cost!$E:$E,MATCH(Result_Risk7!$C683,Cost!$A:$A,0))</f>
        <v>#N/A</v>
      </c>
      <c r="O683" s="23" t="e">
        <f t="shared" si="40"/>
        <v>#N/A</v>
      </c>
      <c r="P683" s="24" t="str">
        <f t="shared" si="41"/>
        <v>60%</v>
      </c>
      <c r="Q683" s="23" t="e">
        <f t="shared" si="42"/>
        <v>#N/A</v>
      </c>
      <c r="R683" s="25" t="e">
        <f t="shared" si="43"/>
        <v>#N/A</v>
      </c>
      <c r="S683" s="11"/>
    </row>
    <row r="684" spans="1:19" s="4" customFormat="1" hidden="1">
      <c r="A684" s="18">
        <v>10</v>
      </c>
      <c r="B684" s="19" t="s">
        <v>1424</v>
      </c>
      <c r="C684" s="19" t="s">
        <v>1435</v>
      </c>
      <c r="D684" s="19" t="s">
        <v>1436</v>
      </c>
      <c r="E684" s="19" t="s">
        <v>9</v>
      </c>
      <c r="F684" s="20">
        <v>5.3</v>
      </c>
      <c r="G684" s="20">
        <v>5.0199999999999996</v>
      </c>
      <c r="H684" s="20">
        <v>4.16</v>
      </c>
      <c r="I684" s="21">
        <v>35380771.700000003</v>
      </c>
      <c r="J684" s="21">
        <v>1824486.58</v>
      </c>
      <c r="K684" s="22">
        <v>0</v>
      </c>
      <c r="L684" s="21">
        <v>3630366.38</v>
      </c>
      <c r="M684" s="21">
        <v>26041701.510000002</v>
      </c>
      <c r="N684" s="23" t="e">
        <f>INDEX(Cost!$E:$E,MATCH(Result_Risk7!$C684,Cost!$A:$A,0))</f>
        <v>#N/A</v>
      </c>
      <c r="O684" s="23" t="e">
        <f t="shared" si="40"/>
        <v>#N/A</v>
      </c>
      <c r="P684" s="24" t="str">
        <f t="shared" si="41"/>
        <v>60%</v>
      </c>
      <c r="Q684" s="23" t="e">
        <f t="shared" si="42"/>
        <v>#N/A</v>
      </c>
      <c r="R684" s="25" t="e">
        <f t="shared" si="43"/>
        <v>#N/A</v>
      </c>
      <c r="S684" s="11"/>
    </row>
    <row r="685" spans="1:19" s="4" customFormat="1" hidden="1">
      <c r="A685" s="18">
        <v>10</v>
      </c>
      <c r="B685" s="19" t="s">
        <v>1424</v>
      </c>
      <c r="C685" s="19" t="s">
        <v>1437</v>
      </c>
      <c r="D685" s="19" t="s">
        <v>1438</v>
      </c>
      <c r="E685" s="19" t="s">
        <v>9</v>
      </c>
      <c r="F685" s="20">
        <v>3.54</v>
      </c>
      <c r="G685" s="20">
        <v>3.43</v>
      </c>
      <c r="H685" s="20">
        <v>1.92</v>
      </c>
      <c r="I685" s="21">
        <v>55832407.329999998</v>
      </c>
      <c r="J685" s="21">
        <v>36395382.299999997</v>
      </c>
      <c r="K685" s="22">
        <v>0</v>
      </c>
      <c r="L685" s="21">
        <v>42024960.700000003</v>
      </c>
      <c r="M685" s="21">
        <v>20178519.390000001</v>
      </c>
      <c r="N685" s="23" t="e">
        <f>INDEX(Cost!$E:$E,MATCH(Result_Risk7!$C685,Cost!$A:$A,0))</f>
        <v>#N/A</v>
      </c>
      <c r="O685" s="23" t="e">
        <f t="shared" si="40"/>
        <v>#N/A</v>
      </c>
      <c r="P685" s="24" t="str">
        <f t="shared" si="41"/>
        <v>30%</v>
      </c>
      <c r="Q685" s="23" t="e">
        <f t="shared" si="42"/>
        <v>#N/A</v>
      </c>
      <c r="R685" s="25" t="e">
        <f t="shared" si="43"/>
        <v>#N/A</v>
      </c>
      <c r="S685" s="11"/>
    </row>
    <row r="686" spans="1:19" s="4" customFormat="1" hidden="1">
      <c r="A686" s="18">
        <v>10</v>
      </c>
      <c r="B686" s="19" t="s">
        <v>1424</v>
      </c>
      <c r="C686" s="19" t="s">
        <v>1439</v>
      </c>
      <c r="D686" s="19" t="s">
        <v>1440</v>
      </c>
      <c r="E686" s="19" t="s">
        <v>9</v>
      </c>
      <c r="F686" s="20">
        <v>3.22</v>
      </c>
      <c r="G686" s="20">
        <v>3.02</v>
      </c>
      <c r="H686" s="20">
        <v>2.21</v>
      </c>
      <c r="I686" s="21">
        <v>27781975.420000002</v>
      </c>
      <c r="J686" s="21">
        <v>5214702.03</v>
      </c>
      <c r="K686" s="22">
        <v>0</v>
      </c>
      <c r="L686" s="21">
        <v>8794329.3499999996</v>
      </c>
      <c r="M686" s="21">
        <v>14817022.84</v>
      </c>
      <c r="N686" s="23" t="e">
        <f>INDEX(Cost!$E:$E,MATCH(Result_Risk7!$C686,Cost!$A:$A,0))</f>
        <v>#N/A</v>
      </c>
      <c r="O686" s="23" t="e">
        <f t="shared" si="40"/>
        <v>#N/A</v>
      </c>
      <c r="P686" s="24" t="str">
        <f t="shared" si="41"/>
        <v>40%</v>
      </c>
      <c r="Q686" s="23" t="e">
        <f t="shared" si="42"/>
        <v>#N/A</v>
      </c>
      <c r="R686" s="25" t="e">
        <f t="shared" si="43"/>
        <v>#N/A</v>
      </c>
      <c r="S686" s="11"/>
    </row>
    <row r="687" spans="1:19" s="4" customFormat="1" hidden="1">
      <c r="A687" s="18">
        <v>10</v>
      </c>
      <c r="B687" s="19" t="s">
        <v>1424</v>
      </c>
      <c r="C687" s="19" t="s">
        <v>1441</v>
      </c>
      <c r="D687" s="19" t="s">
        <v>1442</v>
      </c>
      <c r="E687" s="19" t="s">
        <v>9</v>
      </c>
      <c r="F687" s="20">
        <v>2.48</v>
      </c>
      <c r="G687" s="20">
        <v>2.39</v>
      </c>
      <c r="H687" s="20">
        <v>1.3</v>
      </c>
      <c r="I687" s="21">
        <v>108319659.59</v>
      </c>
      <c r="J687" s="21">
        <v>35204542.700000003</v>
      </c>
      <c r="K687" s="22">
        <v>0</v>
      </c>
      <c r="L687" s="21">
        <v>44438289.950000003</v>
      </c>
      <c r="M687" s="21">
        <v>22076245.649999999</v>
      </c>
      <c r="N687" s="23" t="e">
        <f>INDEX(Cost!$E:$E,MATCH(Result_Risk7!$C687,Cost!$A:$A,0))</f>
        <v>#N/A</v>
      </c>
      <c r="O687" s="23" t="e">
        <f t="shared" si="40"/>
        <v>#N/A</v>
      </c>
      <c r="P687" s="24" t="str">
        <f t="shared" si="41"/>
        <v>0%</v>
      </c>
      <c r="Q687" s="23" t="e">
        <f t="shared" si="42"/>
        <v>#N/A</v>
      </c>
      <c r="R687" s="25" t="e">
        <f t="shared" si="43"/>
        <v>#N/A</v>
      </c>
      <c r="S687" s="11"/>
    </row>
    <row r="688" spans="1:19" s="4" customFormat="1" hidden="1">
      <c r="A688" s="18">
        <v>10</v>
      </c>
      <c r="B688" s="19" t="s">
        <v>1443</v>
      </c>
      <c r="C688" s="19" t="s">
        <v>1444</v>
      </c>
      <c r="D688" s="19" t="s">
        <v>1445</v>
      </c>
      <c r="E688" s="19" t="s">
        <v>6</v>
      </c>
      <c r="F688" s="20">
        <v>3.18</v>
      </c>
      <c r="G688" s="20">
        <v>2.86</v>
      </c>
      <c r="H688" s="20">
        <v>1.39</v>
      </c>
      <c r="I688" s="21">
        <v>750487457.50999999</v>
      </c>
      <c r="J688" s="21">
        <v>348456480.50999999</v>
      </c>
      <c r="K688" s="22">
        <v>0</v>
      </c>
      <c r="L688" s="21">
        <v>461677397.88</v>
      </c>
      <c r="M688" s="21">
        <v>134326912.94</v>
      </c>
      <c r="N688" s="23" t="e">
        <f>INDEX(Cost!$E:$E,MATCH(Result_Risk7!$C688,Cost!$A:$A,0))</f>
        <v>#N/A</v>
      </c>
      <c r="O688" s="23" t="e">
        <f t="shared" si="40"/>
        <v>#N/A</v>
      </c>
      <c r="P688" s="24" t="str">
        <f t="shared" si="41"/>
        <v>0%</v>
      </c>
      <c r="Q688" s="23" t="e">
        <f t="shared" si="42"/>
        <v>#N/A</v>
      </c>
      <c r="R688" s="25" t="e">
        <f t="shared" si="43"/>
        <v>#N/A</v>
      </c>
      <c r="S688" s="11"/>
    </row>
    <row r="689" spans="1:19" s="4" customFormat="1" hidden="1">
      <c r="A689" s="18">
        <v>10</v>
      </c>
      <c r="B689" s="19" t="s">
        <v>1443</v>
      </c>
      <c r="C689" s="19" t="s">
        <v>1446</v>
      </c>
      <c r="D689" s="19" t="s">
        <v>1447</v>
      </c>
      <c r="E689" s="19" t="s">
        <v>9</v>
      </c>
      <c r="F689" s="20">
        <v>6.34</v>
      </c>
      <c r="G689" s="20">
        <v>6.15</v>
      </c>
      <c r="H689" s="20">
        <v>3.63</v>
      </c>
      <c r="I689" s="21">
        <v>65455935.18</v>
      </c>
      <c r="J689" s="21">
        <v>28227522.149999999</v>
      </c>
      <c r="K689" s="22">
        <v>0</v>
      </c>
      <c r="L689" s="21">
        <v>32206887.780000001</v>
      </c>
      <c r="M689" s="21">
        <v>32263428.809999999</v>
      </c>
      <c r="N689" s="23" t="e">
        <f>INDEX(Cost!$E:$E,MATCH(Result_Risk7!$C689,Cost!$A:$A,0))</f>
        <v>#N/A</v>
      </c>
      <c r="O689" s="23" t="e">
        <f t="shared" si="40"/>
        <v>#N/A</v>
      </c>
      <c r="P689" s="24" t="str">
        <f t="shared" si="41"/>
        <v>60%</v>
      </c>
      <c r="Q689" s="23" t="e">
        <f t="shared" si="42"/>
        <v>#N/A</v>
      </c>
      <c r="R689" s="25" t="e">
        <f t="shared" si="43"/>
        <v>#N/A</v>
      </c>
      <c r="S689" s="11"/>
    </row>
    <row r="690" spans="1:19" s="4" customFormat="1" hidden="1">
      <c r="A690" s="18">
        <v>10</v>
      </c>
      <c r="B690" s="19" t="s">
        <v>1443</v>
      </c>
      <c r="C690" s="19" t="s">
        <v>1448</v>
      </c>
      <c r="D690" s="19" t="s">
        <v>1449</v>
      </c>
      <c r="E690" s="19" t="s">
        <v>9</v>
      </c>
      <c r="F690" s="20">
        <v>2.31</v>
      </c>
      <c r="G690" s="20">
        <v>2.0499999999999998</v>
      </c>
      <c r="H690" s="20">
        <v>1.62</v>
      </c>
      <c r="I690" s="21">
        <v>64055902.200000003</v>
      </c>
      <c r="J690" s="21">
        <v>-7908286.4100000001</v>
      </c>
      <c r="K690" s="22">
        <v>1</v>
      </c>
      <c r="L690" s="21">
        <v>3467631.55</v>
      </c>
      <c r="M690" s="21">
        <v>30511443.030000001</v>
      </c>
      <c r="N690" s="23" t="e">
        <f>INDEX(Cost!$E:$E,MATCH(Result_Risk7!$C690,Cost!$A:$A,0))</f>
        <v>#N/A</v>
      </c>
      <c r="O690" s="23" t="e">
        <f t="shared" si="40"/>
        <v>#N/A</v>
      </c>
      <c r="P690" s="24" t="str">
        <f t="shared" si="41"/>
        <v>30%</v>
      </c>
      <c r="Q690" s="23" t="e">
        <f t="shared" si="42"/>
        <v>#N/A</v>
      </c>
      <c r="R690" s="25" t="e">
        <f t="shared" si="43"/>
        <v>#N/A</v>
      </c>
      <c r="S690" s="11"/>
    </row>
    <row r="691" spans="1:19" s="4" customFormat="1" hidden="1">
      <c r="A691" s="18">
        <v>10</v>
      </c>
      <c r="B691" s="19" t="s">
        <v>1443</v>
      </c>
      <c r="C691" s="19" t="s">
        <v>1450</v>
      </c>
      <c r="D691" s="19" t="s">
        <v>1451</v>
      </c>
      <c r="E691" s="19" t="s">
        <v>47</v>
      </c>
      <c r="F691" s="20">
        <v>4.97</v>
      </c>
      <c r="G691" s="20">
        <v>4.6900000000000004</v>
      </c>
      <c r="H691" s="20">
        <v>3.83</v>
      </c>
      <c r="I691" s="21">
        <v>460272243.48000002</v>
      </c>
      <c r="J691" s="21">
        <v>119342637.47</v>
      </c>
      <c r="K691" s="22">
        <v>0</v>
      </c>
      <c r="L691" s="21">
        <v>157271751.97</v>
      </c>
      <c r="M691" s="21">
        <v>330165498.12</v>
      </c>
      <c r="N691" s="23" t="e">
        <f>INDEX(Cost!$E:$E,MATCH(Result_Risk7!$C691,Cost!$A:$A,0))</f>
        <v>#N/A</v>
      </c>
      <c r="O691" s="23" t="e">
        <f t="shared" si="40"/>
        <v>#N/A</v>
      </c>
      <c r="P691" s="24" t="str">
        <f t="shared" si="41"/>
        <v>60%</v>
      </c>
      <c r="Q691" s="23" t="e">
        <f t="shared" si="42"/>
        <v>#N/A</v>
      </c>
      <c r="R691" s="25" t="e">
        <f t="shared" si="43"/>
        <v>#N/A</v>
      </c>
      <c r="S691" s="11"/>
    </row>
    <row r="692" spans="1:19" s="4" customFormat="1" hidden="1">
      <c r="A692" s="18">
        <v>10</v>
      </c>
      <c r="B692" s="19" t="s">
        <v>1443</v>
      </c>
      <c r="C692" s="19" t="s">
        <v>1452</v>
      </c>
      <c r="D692" s="19" t="s">
        <v>1453</v>
      </c>
      <c r="E692" s="19" t="s">
        <v>9</v>
      </c>
      <c r="F692" s="20">
        <v>3.82</v>
      </c>
      <c r="G692" s="20">
        <v>3.65</v>
      </c>
      <c r="H692" s="20">
        <v>2.77</v>
      </c>
      <c r="I692" s="21">
        <v>169255483.16</v>
      </c>
      <c r="J692" s="21">
        <v>27420035.010000002</v>
      </c>
      <c r="K692" s="22">
        <v>0</v>
      </c>
      <c r="L692" s="21">
        <v>37442664.729999997</v>
      </c>
      <c r="M692" s="21">
        <v>106275450.92</v>
      </c>
      <c r="N692" s="23" t="e">
        <f>INDEX(Cost!$E:$E,MATCH(Result_Risk7!$C692,Cost!$A:$A,0))</f>
        <v>#N/A</v>
      </c>
      <c r="O692" s="23" t="e">
        <f t="shared" si="40"/>
        <v>#N/A</v>
      </c>
      <c r="P692" s="24" t="str">
        <f t="shared" si="41"/>
        <v>50%</v>
      </c>
      <c r="Q692" s="23" t="e">
        <f t="shared" si="42"/>
        <v>#N/A</v>
      </c>
      <c r="R692" s="25" t="e">
        <f t="shared" si="43"/>
        <v>#N/A</v>
      </c>
      <c r="S692" s="11"/>
    </row>
    <row r="693" spans="1:19" s="4" customFormat="1" hidden="1">
      <c r="A693" s="18">
        <v>10</v>
      </c>
      <c r="B693" s="19" t="s">
        <v>1443</v>
      </c>
      <c r="C693" s="19" t="s">
        <v>1454</v>
      </c>
      <c r="D693" s="19" t="s">
        <v>1455</v>
      </c>
      <c r="E693" s="19" t="s">
        <v>9</v>
      </c>
      <c r="F693" s="20">
        <v>8.09</v>
      </c>
      <c r="G693" s="20">
        <v>7.8</v>
      </c>
      <c r="H693" s="20">
        <v>7.33</v>
      </c>
      <c r="I693" s="21">
        <v>71629011.709999993</v>
      </c>
      <c r="J693" s="21">
        <v>18553239.359999999</v>
      </c>
      <c r="K693" s="22">
        <v>0</v>
      </c>
      <c r="L693" s="21">
        <v>20856065.859999999</v>
      </c>
      <c r="M693" s="21">
        <v>63948404.5</v>
      </c>
      <c r="N693" s="23" t="e">
        <f>INDEX(Cost!$E:$E,MATCH(Result_Risk7!$C693,Cost!$A:$A,0))</f>
        <v>#N/A</v>
      </c>
      <c r="O693" s="23" t="e">
        <f t="shared" si="40"/>
        <v>#N/A</v>
      </c>
      <c r="P693" s="24" t="str">
        <f t="shared" si="41"/>
        <v>60%</v>
      </c>
      <c r="Q693" s="23" t="e">
        <f t="shared" si="42"/>
        <v>#N/A</v>
      </c>
      <c r="R693" s="25" t="e">
        <f t="shared" si="43"/>
        <v>#N/A</v>
      </c>
      <c r="S693" s="11"/>
    </row>
    <row r="694" spans="1:19" s="4" customFormat="1" hidden="1">
      <c r="A694" s="18">
        <v>10</v>
      </c>
      <c r="B694" s="19" t="s">
        <v>1443</v>
      </c>
      <c r="C694" s="19" t="s">
        <v>1456</v>
      </c>
      <c r="D694" s="19" t="s">
        <v>1457</v>
      </c>
      <c r="E694" s="19" t="s">
        <v>9</v>
      </c>
      <c r="F694" s="20">
        <v>3.67</v>
      </c>
      <c r="G694" s="20">
        <v>3.41</v>
      </c>
      <c r="H694" s="20">
        <v>2.52</v>
      </c>
      <c r="I694" s="21">
        <v>61077402.590000004</v>
      </c>
      <c r="J694" s="21">
        <v>24520857.199999999</v>
      </c>
      <c r="K694" s="22">
        <v>0</v>
      </c>
      <c r="L694" s="21">
        <v>27409608.02</v>
      </c>
      <c r="M694" s="21">
        <v>34708857.359999999</v>
      </c>
      <c r="N694" s="23" t="e">
        <f>INDEX(Cost!$E:$E,MATCH(Result_Risk7!$C694,Cost!$A:$A,0))</f>
        <v>#N/A</v>
      </c>
      <c r="O694" s="23" t="e">
        <f t="shared" si="40"/>
        <v>#N/A</v>
      </c>
      <c r="P694" s="24" t="str">
        <f t="shared" si="41"/>
        <v>50%</v>
      </c>
      <c r="Q694" s="23" t="e">
        <f t="shared" si="42"/>
        <v>#N/A</v>
      </c>
      <c r="R694" s="25" t="e">
        <f t="shared" si="43"/>
        <v>#N/A</v>
      </c>
      <c r="S694" s="11"/>
    </row>
    <row r="695" spans="1:19" s="4" customFormat="1" hidden="1">
      <c r="A695" s="18">
        <v>10</v>
      </c>
      <c r="B695" s="19" t="s">
        <v>1443</v>
      </c>
      <c r="C695" s="19" t="s">
        <v>1458</v>
      </c>
      <c r="D695" s="19" t="s">
        <v>1459</v>
      </c>
      <c r="E695" s="19" t="s">
        <v>9</v>
      </c>
      <c r="F695" s="20">
        <v>5.35</v>
      </c>
      <c r="G695" s="20">
        <v>5.0999999999999996</v>
      </c>
      <c r="H695" s="20">
        <v>3.84</v>
      </c>
      <c r="I695" s="21">
        <v>218850878.80000001</v>
      </c>
      <c r="J695" s="21">
        <v>57361121.729999997</v>
      </c>
      <c r="K695" s="22">
        <v>0</v>
      </c>
      <c r="L695" s="21">
        <v>76726386.920000002</v>
      </c>
      <c r="M695" s="21">
        <v>143016870.22999999</v>
      </c>
      <c r="N695" s="23" t="e">
        <f>INDEX(Cost!$E:$E,MATCH(Result_Risk7!$C695,Cost!$A:$A,0))</f>
        <v>#N/A</v>
      </c>
      <c r="O695" s="23" t="e">
        <f t="shared" si="40"/>
        <v>#N/A</v>
      </c>
      <c r="P695" s="24" t="str">
        <f t="shared" si="41"/>
        <v>60%</v>
      </c>
      <c r="Q695" s="23" t="e">
        <f t="shared" si="42"/>
        <v>#N/A</v>
      </c>
      <c r="R695" s="25" t="e">
        <f t="shared" si="43"/>
        <v>#N/A</v>
      </c>
      <c r="S695" s="11"/>
    </row>
    <row r="696" spans="1:19" s="4" customFormat="1" hidden="1">
      <c r="A696" s="18">
        <v>10</v>
      </c>
      <c r="B696" s="19" t="s">
        <v>1443</v>
      </c>
      <c r="C696" s="19" t="s">
        <v>1460</v>
      </c>
      <c r="D696" s="19" t="s">
        <v>1461</v>
      </c>
      <c r="E696" s="19" t="s">
        <v>9</v>
      </c>
      <c r="F696" s="20">
        <v>10.37</v>
      </c>
      <c r="G696" s="20">
        <v>10.119999999999999</v>
      </c>
      <c r="H696" s="20">
        <v>9.67</v>
      </c>
      <c r="I696" s="21">
        <v>361430022.29000002</v>
      </c>
      <c r="J696" s="21">
        <v>-5453350.6900000004</v>
      </c>
      <c r="K696" s="22">
        <v>1</v>
      </c>
      <c r="L696" s="21">
        <v>10454970.439999999</v>
      </c>
      <c r="M696" s="21">
        <v>334503320.81999999</v>
      </c>
      <c r="N696" s="23" t="e">
        <f>INDEX(Cost!$E:$E,MATCH(Result_Risk7!$C696,Cost!$A:$A,0))</f>
        <v>#N/A</v>
      </c>
      <c r="O696" s="23" t="e">
        <f t="shared" si="40"/>
        <v>#N/A</v>
      </c>
      <c r="P696" s="24" t="str">
        <f t="shared" si="41"/>
        <v>60%</v>
      </c>
      <c r="Q696" s="23" t="e">
        <f t="shared" si="42"/>
        <v>#N/A</v>
      </c>
      <c r="R696" s="25" t="e">
        <f t="shared" si="43"/>
        <v>#N/A</v>
      </c>
      <c r="S696" s="11"/>
    </row>
    <row r="697" spans="1:19" s="4" customFormat="1" hidden="1">
      <c r="A697" s="18">
        <v>10</v>
      </c>
      <c r="B697" s="19" t="s">
        <v>1443</v>
      </c>
      <c r="C697" s="19" t="s">
        <v>1462</v>
      </c>
      <c r="D697" s="19" t="s">
        <v>1463</v>
      </c>
      <c r="E697" s="19" t="s">
        <v>9</v>
      </c>
      <c r="F697" s="20">
        <v>1.64</v>
      </c>
      <c r="G697" s="20">
        <v>1.48</v>
      </c>
      <c r="H697" s="20">
        <v>0.99</v>
      </c>
      <c r="I697" s="21">
        <v>44432391.950000003</v>
      </c>
      <c r="J697" s="21">
        <v>11830300.98</v>
      </c>
      <c r="K697" s="22">
        <v>0</v>
      </c>
      <c r="L697" s="21">
        <v>19209175.27</v>
      </c>
      <c r="M697" s="21">
        <v>-904814</v>
      </c>
      <c r="N697" s="23" t="e">
        <f>INDEX(Cost!$E:$E,MATCH(Result_Risk7!$C697,Cost!$A:$A,0))</f>
        <v>#N/A</v>
      </c>
      <c r="O697" s="23" t="e">
        <f t="shared" si="40"/>
        <v>#N/A</v>
      </c>
      <c r="P697" s="24" t="str">
        <f t="shared" si="41"/>
        <v>0%</v>
      </c>
      <c r="Q697" s="23" t="e">
        <f t="shared" si="42"/>
        <v>#N/A</v>
      </c>
      <c r="R697" s="25" t="e">
        <f t="shared" si="43"/>
        <v>#N/A</v>
      </c>
      <c r="S697" s="11"/>
    </row>
    <row r="698" spans="1:19" s="4" customFormat="1" hidden="1">
      <c r="A698" s="18">
        <v>10</v>
      </c>
      <c r="B698" s="19" t="s">
        <v>1443</v>
      </c>
      <c r="C698" s="19" t="s">
        <v>1464</v>
      </c>
      <c r="D698" s="19" t="s">
        <v>1465</v>
      </c>
      <c r="E698" s="19" t="s">
        <v>9</v>
      </c>
      <c r="F698" s="20">
        <v>9.2100000000000009</v>
      </c>
      <c r="G698" s="20">
        <v>8.84</v>
      </c>
      <c r="H698" s="20">
        <v>8.1300000000000008</v>
      </c>
      <c r="I698" s="21">
        <v>51807736.329999998</v>
      </c>
      <c r="J698" s="21">
        <v>3113965.56</v>
      </c>
      <c r="K698" s="22">
        <v>0</v>
      </c>
      <c r="L698" s="21">
        <v>5735232.1200000001</v>
      </c>
      <c r="M698" s="21">
        <v>45003780.090000004</v>
      </c>
      <c r="N698" s="23" t="e">
        <f>INDEX(Cost!$E:$E,MATCH(Result_Risk7!$C698,Cost!$A:$A,0))</f>
        <v>#N/A</v>
      </c>
      <c r="O698" s="23" t="e">
        <f t="shared" si="40"/>
        <v>#N/A</v>
      </c>
      <c r="P698" s="24" t="str">
        <f t="shared" si="41"/>
        <v>60%</v>
      </c>
      <c r="Q698" s="23" t="e">
        <f t="shared" si="42"/>
        <v>#N/A</v>
      </c>
      <c r="R698" s="25" t="e">
        <f t="shared" si="43"/>
        <v>#N/A</v>
      </c>
      <c r="S698" s="11"/>
    </row>
    <row r="699" spans="1:19" s="4" customFormat="1" hidden="1">
      <c r="A699" s="18">
        <v>10</v>
      </c>
      <c r="B699" s="19" t="s">
        <v>1443</v>
      </c>
      <c r="C699" s="19" t="s">
        <v>1466</v>
      </c>
      <c r="D699" s="19" t="s">
        <v>1467</v>
      </c>
      <c r="E699" s="19" t="s">
        <v>9</v>
      </c>
      <c r="F699" s="20">
        <v>5.52</v>
      </c>
      <c r="G699" s="20">
        <v>5.13</v>
      </c>
      <c r="H699" s="20">
        <v>3.56</v>
      </c>
      <c r="I699" s="21">
        <v>89012192.390000001</v>
      </c>
      <c r="J699" s="21">
        <v>5599365.7199999997</v>
      </c>
      <c r="K699" s="22">
        <v>0</v>
      </c>
      <c r="L699" s="21">
        <v>9999380.8100000005</v>
      </c>
      <c r="M699" s="21">
        <v>50208187.509999998</v>
      </c>
      <c r="N699" s="23" t="e">
        <f>INDEX(Cost!$E:$E,MATCH(Result_Risk7!$C699,Cost!$A:$A,0))</f>
        <v>#N/A</v>
      </c>
      <c r="O699" s="23" t="e">
        <f t="shared" si="40"/>
        <v>#N/A</v>
      </c>
      <c r="P699" s="24" t="str">
        <f t="shared" si="41"/>
        <v>60%</v>
      </c>
      <c r="Q699" s="23" t="e">
        <f t="shared" si="42"/>
        <v>#N/A</v>
      </c>
      <c r="R699" s="25" t="e">
        <f t="shared" si="43"/>
        <v>#N/A</v>
      </c>
      <c r="S699" s="11"/>
    </row>
    <row r="700" spans="1:19" s="4" customFormat="1" hidden="1">
      <c r="A700" s="18">
        <v>10</v>
      </c>
      <c r="B700" s="19" t="s">
        <v>1443</v>
      </c>
      <c r="C700" s="19" t="s">
        <v>1468</v>
      </c>
      <c r="D700" s="19" t="s">
        <v>1469</v>
      </c>
      <c r="E700" s="19" t="s">
        <v>9</v>
      </c>
      <c r="F700" s="20">
        <v>2.4300000000000002</v>
      </c>
      <c r="G700" s="20">
        <v>2.2200000000000002</v>
      </c>
      <c r="H700" s="20">
        <v>1.82</v>
      </c>
      <c r="I700" s="21">
        <v>30118795.030000001</v>
      </c>
      <c r="J700" s="21">
        <v>6724356.5800000001</v>
      </c>
      <c r="K700" s="22">
        <v>0</v>
      </c>
      <c r="L700" s="21">
        <v>4057191.59</v>
      </c>
      <c r="M700" s="21">
        <v>17226154.170000002</v>
      </c>
      <c r="N700" s="23" t="e">
        <f>INDEX(Cost!$E:$E,MATCH(Result_Risk7!$C700,Cost!$A:$A,0))</f>
        <v>#N/A</v>
      </c>
      <c r="O700" s="23" t="e">
        <f t="shared" si="40"/>
        <v>#N/A</v>
      </c>
      <c r="P700" s="24" t="str">
        <f t="shared" si="41"/>
        <v>30%</v>
      </c>
      <c r="Q700" s="23" t="e">
        <f t="shared" si="42"/>
        <v>#N/A</v>
      </c>
      <c r="R700" s="25" t="e">
        <f t="shared" si="43"/>
        <v>#N/A</v>
      </c>
      <c r="S700" s="11"/>
    </row>
    <row r="701" spans="1:19" s="4" customFormat="1" hidden="1">
      <c r="A701" s="18">
        <v>10</v>
      </c>
      <c r="B701" s="19" t="s">
        <v>1443</v>
      </c>
      <c r="C701" s="19" t="s">
        <v>1470</v>
      </c>
      <c r="D701" s="19" t="s">
        <v>1471</v>
      </c>
      <c r="E701" s="19" t="s">
        <v>9</v>
      </c>
      <c r="F701" s="20">
        <v>4.6399999999999997</v>
      </c>
      <c r="G701" s="20">
        <v>4.45</v>
      </c>
      <c r="H701" s="20">
        <v>3.74</v>
      </c>
      <c r="I701" s="21">
        <v>101735273.48</v>
      </c>
      <c r="J701" s="21">
        <v>72483340.760000005</v>
      </c>
      <c r="K701" s="22">
        <v>0</v>
      </c>
      <c r="L701" s="21">
        <v>75336451.75</v>
      </c>
      <c r="M701" s="21">
        <v>76635614.379999995</v>
      </c>
      <c r="N701" s="23" t="e">
        <f>INDEX(Cost!$E:$E,MATCH(Result_Risk7!$C701,Cost!$A:$A,0))</f>
        <v>#N/A</v>
      </c>
      <c r="O701" s="23" t="e">
        <f t="shared" si="40"/>
        <v>#N/A</v>
      </c>
      <c r="P701" s="24" t="str">
        <f t="shared" si="41"/>
        <v>60%</v>
      </c>
      <c r="Q701" s="23" t="e">
        <f t="shared" si="42"/>
        <v>#N/A</v>
      </c>
      <c r="R701" s="25" t="e">
        <f t="shared" si="43"/>
        <v>#N/A</v>
      </c>
      <c r="S701" s="11"/>
    </row>
    <row r="702" spans="1:19" s="4" customFormat="1" hidden="1">
      <c r="A702" s="18">
        <v>10</v>
      </c>
      <c r="B702" s="19" t="s">
        <v>1443</v>
      </c>
      <c r="C702" s="19" t="s">
        <v>1472</v>
      </c>
      <c r="D702" s="19" t="s">
        <v>1473</v>
      </c>
      <c r="E702" s="19" t="s">
        <v>9</v>
      </c>
      <c r="F702" s="20">
        <v>5.29</v>
      </c>
      <c r="G702" s="20">
        <v>4.83</v>
      </c>
      <c r="H702" s="20">
        <v>3.29</v>
      </c>
      <c r="I702" s="21">
        <v>37186101.670000002</v>
      </c>
      <c r="J702" s="21">
        <v>17147675.170000002</v>
      </c>
      <c r="K702" s="22">
        <v>0</v>
      </c>
      <c r="L702" s="21">
        <v>18845996.039999999</v>
      </c>
      <c r="M702" s="21">
        <v>19837124.859999999</v>
      </c>
      <c r="N702" s="23" t="e">
        <f>INDEX(Cost!$E:$E,MATCH(Result_Risk7!$C702,Cost!$A:$A,0))</f>
        <v>#N/A</v>
      </c>
      <c r="O702" s="23" t="e">
        <f t="shared" si="40"/>
        <v>#N/A</v>
      </c>
      <c r="P702" s="24" t="str">
        <f t="shared" si="41"/>
        <v>60%</v>
      </c>
      <c r="Q702" s="23" t="e">
        <f t="shared" si="42"/>
        <v>#N/A</v>
      </c>
      <c r="R702" s="25" t="e">
        <f t="shared" si="43"/>
        <v>#N/A</v>
      </c>
      <c r="S702" s="11"/>
    </row>
    <row r="703" spans="1:19" s="4" customFormat="1" hidden="1">
      <c r="A703" s="18">
        <v>10</v>
      </c>
      <c r="B703" s="19" t="s">
        <v>1443</v>
      </c>
      <c r="C703" s="19" t="s">
        <v>1474</v>
      </c>
      <c r="D703" s="19" t="s">
        <v>1475</v>
      </c>
      <c r="E703" s="19" t="s">
        <v>9</v>
      </c>
      <c r="F703" s="20">
        <v>4.43</v>
      </c>
      <c r="G703" s="20">
        <v>4.21</v>
      </c>
      <c r="H703" s="20">
        <v>2.65</v>
      </c>
      <c r="I703" s="21">
        <v>58740201.890000001</v>
      </c>
      <c r="J703" s="21">
        <v>32067880.780000001</v>
      </c>
      <c r="K703" s="22">
        <v>0</v>
      </c>
      <c r="L703" s="21">
        <v>35000636.439999998</v>
      </c>
      <c r="M703" s="21">
        <v>28276131.579999998</v>
      </c>
      <c r="N703" s="23" t="e">
        <f>INDEX(Cost!$E:$E,MATCH(Result_Risk7!$C703,Cost!$A:$A,0))</f>
        <v>#N/A</v>
      </c>
      <c r="O703" s="23" t="e">
        <f t="shared" si="40"/>
        <v>#N/A</v>
      </c>
      <c r="P703" s="24" t="str">
        <f t="shared" si="41"/>
        <v>50%</v>
      </c>
      <c r="Q703" s="23" t="e">
        <f t="shared" si="42"/>
        <v>#N/A</v>
      </c>
      <c r="R703" s="25" t="e">
        <f t="shared" si="43"/>
        <v>#N/A</v>
      </c>
      <c r="S703" s="11"/>
    </row>
    <row r="704" spans="1:19" s="4" customFormat="1" hidden="1">
      <c r="A704" s="18">
        <v>10</v>
      </c>
      <c r="B704" s="19" t="s">
        <v>1443</v>
      </c>
      <c r="C704" s="19" t="s">
        <v>1476</v>
      </c>
      <c r="D704" s="19" t="s">
        <v>1477</v>
      </c>
      <c r="E704" s="19" t="s">
        <v>9</v>
      </c>
      <c r="F704" s="20">
        <v>3.85</v>
      </c>
      <c r="G704" s="20">
        <v>3.54</v>
      </c>
      <c r="H704" s="20">
        <v>2.84</v>
      </c>
      <c r="I704" s="21">
        <v>56831000.100000001</v>
      </c>
      <c r="J704" s="21">
        <v>14920967.859999999</v>
      </c>
      <c r="K704" s="22">
        <v>0</v>
      </c>
      <c r="L704" s="21">
        <v>20088587.68</v>
      </c>
      <c r="M704" s="21">
        <v>36685367.579999998</v>
      </c>
      <c r="N704" s="23" t="e">
        <f>INDEX(Cost!$E:$E,MATCH(Result_Risk7!$C704,Cost!$A:$A,0))</f>
        <v>#N/A</v>
      </c>
      <c r="O704" s="23" t="e">
        <f t="shared" si="40"/>
        <v>#N/A</v>
      </c>
      <c r="P704" s="24" t="str">
        <f t="shared" si="41"/>
        <v>50%</v>
      </c>
      <c r="Q704" s="23" t="e">
        <f t="shared" si="42"/>
        <v>#N/A</v>
      </c>
      <c r="R704" s="25" t="e">
        <f t="shared" si="43"/>
        <v>#N/A</v>
      </c>
      <c r="S704" s="11"/>
    </row>
    <row r="705" spans="1:19" s="4" customFormat="1" hidden="1">
      <c r="A705" s="18">
        <v>10</v>
      </c>
      <c r="B705" s="19" t="s">
        <v>1443</v>
      </c>
      <c r="C705" s="19" t="s">
        <v>1478</v>
      </c>
      <c r="D705" s="19" t="s">
        <v>1479</v>
      </c>
      <c r="E705" s="19" t="s">
        <v>9</v>
      </c>
      <c r="F705" s="20">
        <v>10.19</v>
      </c>
      <c r="G705" s="20">
        <v>10.09</v>
      </c>
      <c r="H705" s="20">
        <v>5.49</v>
      </c>
      <c r="I705" s="21">
        <v>82104034.569999993</v>
      </c>
      <c r="J705" s="21">
        <v>59803474.259999998</v>
      </c>
      <c r="K705" s="22">
        <v>0</v>
      </c>
      <c r="L705" s="21">
        <v>63638038.329999998</v>
      </c>
      <c r="M705" s="21">
        <v>40104980.079999998</v>
      </c>
      <c r="N705" s="23" t="e">
        <f>INDEX(Cost!$E:$E,MATCH(Result_Risk7!$C705,Cost!$A:$A,0))</f>
        <v>#N/A</v>
      </c>
      <c r="O705" s="23" t="e">
        <f t="shared" si="40"/>
        <v>#N/A</v>
      </c>
      <c r="P705" s="24" t="str">
        <f t="shared" si="41"/>
        <v>60%</v>
      </c>
      <c r="Q705" s="23" t="e">
        <f t="shared" si="42"/>
        <v>#N/A</v>
      </c>
      <c r="R705" s="25" t="e">
        <f t="shared" si="43"/>
        <v>#N/A</v>
      </c>
      <c r="S705" s="11"/>
    </row>
    <row r="706" spans="1:19" s="4" customFormat="1" hidden="1">
      <c r="A706" s="18">
        <v>10</v>
      </c>
      <c r="B706" s="19" t="s">
        <v>1443</v>
      </c>
      <c r="C706" s="19" t="s">
        <v>1480</v>
      </c>
      <c r="D706" s="19" t="s">
        <v>1481</v>
      </c>
      <c r="E706" s="19" t="s">
        <v>9</v>
      </c>
      <c r="F706" s="20">
        <v>5.84</v>
      </c>
      <c r="G706" s="20">
        <v>5.6</v>
      </c>
      <c r="H706" s="20">
        <v>4.59</v>
      </c>
      <c r="I706" s="21">
        <v>90733521.040000007</v>
      </c>
      <c r="J706" s="21">
        <v>22912792.859999999</v>
      </c>
      <c r="K706" s="22">
        <v>0</v>
      </c>
      <c r="L706" s="21">
        <v>31729408.43</v>
      </c>
      <c r="M706" s="21">
        <v>66712010.789999999</v>
      </c>
      <c r="N706" s="23" t="e">
        <f>INDEX(Cost!$E:$E,MATCH(Result_Risk7!$C706,Cost!$A:$A,0))</f>
        <v>#N/A</v>
      </c>
      <c r="O706" s="23" t="e">
        <f t="shared" si="40"/>
        <v>#N/A</v>
      </c>
      <c r="P706" s="24" t="str">
        <f t="shared" si="41"/>
        <v>60%</v>
      </c>
      <c r="Q706" s="23" t="e">
        <f t="shared" si="42"/>
        <v>#N/A</v>
      </c>
      <c r="R706" s="25" t="e">
        <f t="shared" si="43"/>
        <v>#N/A</v>
      </c>
      <c r="S706" s="11"/>
    </row>
    <row r="707" spans="1:19" s="4" customFormat="1" hidden="1">
      <c r="A707" s="18">
        <v>10</v>
      </c>
      <c r="B707" s="19" t="s">
        <v>1443</v>
      </c>
      <c r="C707" s="19" t="s">
        <v>1482</v>
      </c>
      <c r="D707" s="19" t="s">
        <v>1483</v>
      </c>
      <c r="E707" s="19" t="s">
        <v>9</v>
      </c>
      <c r="F707" s="20">
        <v>6.43</v>
      </c>
      <c r="G707" s="20">
        <v>6.26</v>
      </c>
      <c r="H707" s="20">
        <v>5.45</v>
      </c>
      <c r="I707" s="21">
        <v>77500257.359999999</v>
      </c>
      <c r="J707" s="21">
        <v>23854922.449999999</v>
      </c>
      <c r="K707" s="22">
        <v>0</v>
      </c>
      <c r="L707" s="21">
        <v>15519414.17</v>
      </c>
      <c r="M707" s="21">
        <v>63522384.630000003</v>
      </c>
      <c r="N707" s="23" t="e">
        <f>INDEX(Cost!$E:$E,MATCH(Result_Risk7!$C707,Cost!$A:$A,0))</f>
        <v>#N/A</v>
      </c>
      <c r="O707" s="23" t="e">
        <f t="shared" si="40"/>
        <v>#N/A</v>
      </c>
      <c r="P707" s="24" t="str">
        <f t="shared" si="41"/>
        <v>60%</v>
      </c>
      <c r="Q707" s="23" t="e">
        <f t="shared" si="42"/>
        <v>#N/A</v>
      </c>
      <c r="R707" s="25" t="e">
        <f t="shared" si="43"/>
        <v>#N/A</v>
      </c>
      <c r="S707" s="11"/>
    </row>
    <row r="708" spans="1:19" s="4" customFormat="1" hidden="1">
      <c r="A708" s="18">
        <v>10</v>
      </c>
      <c r="B708" s="19" t="s">
        <v>1443</v>
      </c>
      <c r="C708" s="19" t="s">
        <v>1484</v>
      </c>
      <c r="D708" s="19" t="s">
        <v>1485</v>
      </c>
      <c r="E708" s="19" t="s">
        <v>9</v>
      </c>
      <c r="F708" s="20">
        <v>5.0599999999999996</v>
      </c>
      <c r="G708" s="20">
        <v>4.79</v>
      </c>
      <c r="H708" s="20">
        <v>3.64</v>
      </c>
      <c r="I708" s="21">
        <v>28119464.489999998</v>
      </c>
      <c r="J708" s="21">
        <v>-6449314.7699999996</v>
      </c>
      <c r="K708" s="22">
        <v>1</v>
      </c>
      <c r="L708" s="21">
        <v>-1731461.95</v>
      </c>
      <c r="M708" s="21">
        <v>18301273.289999999</v>
      </c>
      <c r="N708" s="23" t="e">
        <f>INDEX(Cost!$E:$E,MATCH(Result_Risk7!$C708,Cost!$A:$A,0))</f>
        <v>#N/A</v>
      </c>
      <c r="O708" s="23" t="e">
        <f t="shared" ref="O708:O771" si="44">M708-N708</f>
        <v>#N/A</v>
      </c>
      <c r="P708" s="24" t="str">
        <f t="shared" ref="P708:P771" si="45">IF(H708&gt;3,"60%",IF(H708&gt;=2.51,"50%",IF(H708&gt;=2.01,"40%",IF(H708&gt;=1.51,"30%","0%"))))</f>
        <v>60%</v>
      </c>
      <c r="Q708" s="23" t="e">
        <f t="shared" ref="Q708:Q771" si="46">IF(O708&gt;0,O708*P708,0)</f>
        <v>#N/A</v>
      </c>
      <c r="R708" s="25" t="e">
        <f t="shared" ref="R708:R771" si="47">IF(Q708&gt;0,"ลงทุนได้","")</f>
        <v>#N/A</v>
      </c>
      <c r="S708" s="11"/>
    </row>
    <row r="709" spans="1:19" s="4" customFormat="1" hidden="1">
      <c r="A709" s="18">
        <v>10</v>
      </c>
      <c r="B709" s="19" t="s">
        <v>1443</v>
      </c>
      <c r="C709" s="19" t="s">
        <v>1486</v>
      </c>
      <c r="D709" s="19" t="s">
        <v>1487</v>
      </c>
      <c r="E709" s="19" t="s">
        <v>9</v>
      </c>
      <c r="F709" s="20">
        <v>3.3</v>
      </c>
      <c r="G709" s="20">
        <v>3.14</v>
      </c>
      <c r="H709" s="20">
        <v>2.75</v>
      </c>
      <c r="I709" s="21">
        <v>26717774.699999999</v>
      </c>
      <c r="J709" s="21">
        <v>756050.91</v>
      </c>
      <c r="K709" s="22">
        <v>0</v>
      </c>
      <c r="L709" s="21">
        <v>4043274.98</v>
      </c>
      <c r="M709" s="21">
        <v>20314420.25</v>
      </c>
      <c r="N709" s="23" t="e">
        <f>INDEX(Cost!$E:$E,MATCH(Result_Risk7!$C709,Cost!$A:$A,0))</f>
        <v>#N/A</v>
      </c>
      <c r="O709" s="23" t="e">
        <f t="shared" si="44"/>
        <v>#N/A</v>
      </c>
      <c r="P709" s="24" t="str">
        <f t="shared" si="45"/>
        <v>50%</v>
      </c>
      <c r="Q709" s="23" t="e">
        <f t="shared" si="46"/>
        <v>#N/A</v>
      </c>
      <c r="R709" s="25" t="e">
        <f t="shared" si="47"/>
        <v>#N/A</v>
      </c>
      <c r="S709" s="11"/>
    </row>
    <row r="710" spans="1:19" s="4" customFormat="1" hidden="1">
      <c r="A710" s="18">
        <v>10</v>
      </c>
      <c r="B710" s="19" t="s">
        <v>1488</v>
      </c>
      <c r="C710" s="19" t="s">
        <v>1489</v>
      </c>
      <c r="D710" s="19" t="s">
        <v>1490</v>
      </c>
      <c r="E710" s="19" t="s">
        <v>47</v>
      </c>
      <c r="F710" s="20">
        <v>3.03</v>
      </c>
      <c r="G710" s="20">
        <v>2.8</v>
      </c>
      <c r="H710" s="20">
        <v>1.41</v>
      </c>
      <c r="I710" s="21">
        <v>240916354.81</v>
      </c>
      <c r="J710" s="21">
        <v>91005662.040000007</v>
      </c>
      <c r="K710" s="22">
        <v>0</v>
      </c>
      <c r="L710" s="21">
        <v>101622771.5</v>
      </c>
      <c r="M710" s="21">
        <v>48518809.57</v>
      </c>
      <c r="N710" s="23" t="e">
        <f>INDEX(Cost!$E:$E,MATCH(Result_Risk7!$C710,Cost!$A:$A,0))</f>
        <v>#N/A</v>
      </c>
      <c r="O710" s="23" t="e">
        <f t="shared" si="44"/>
        <v>#N/A</v>
      </c>
      <c r="P710" s="24" t="str">
        <f t="shared" si="45"/>
        <v>0%</v>
      </c>
      <c r="Q710" s="23" t="e">
        <f t="shared" si="46"/>
        <v>#N/A</v>
      </c>
      <c r="R710" s="25" t="e">
        <f t="shared" si="47"/>
        <v>#N/A</v>
      </c>
      <c r="S710" s="11"/>
    </row>
    <row r="711" spans="1:19" s="4" customFormat="1" hidden="1">
      <c r="A711" s="18">
        <v>10</v>
      </c>
      <c r="B711" s="19" t="s">
        <v>1488</v>
      </c>
      <c r="C711" s="19" t="s">
        <v>1491</v>
      </c>
      <c r="D711" s="19" t="s">
        <v>1492</v>
      </c>
      <c r="E711" s="19" t="s">
        <v>9</v>
      </c>
      <c r="F711" s="20">
        <v>1.94</v>
      </c>
      <c r="G711" s="20">
        <v>1.73</v>
      </c>
      <c r="H711" s="20">
        <v>1.4</v>
      </c>
      <c r="I711" s="21">
        <v>14840550.289999999</v>
      </c>
      <c r="J711" s="21">
        <v>-1888035.43</v>
      </c>
      <c r="K711" s="22">
        <v>1</v>
      </c>
      <c r="L711" s="21">
        <v>2839568.05</v>
      </c>
      <c r="M711" s="21">
        <v>6264114.3899999997</v>
      </c>
      <c r="N711" s="23" t="e">
        <f>INDEX(Cost!$E:$E,MATCH(Result_Risk7!$C711,Cost!$A:$A,0))</f>
        <v>#N/A</v>
      </c>
      <c r="O711" s="23" t="e">
        <f t="shared" si="44"/>
        <v>#N/A</v>
      </c>
      <c r="P711" s="24" t="str">
        <f t="shared" si="45"/>
        <v>0%</v>
      </c>
      <c r="Q711" s="23" t="e">
        <f t="shared" si="46"/>
        <v>#N/A</v>
      </c>
      <c r="R711" s="25" t="e">
        <f t="shared" si="47"/>
        <v>#N/A</v>
      </c>
      <c r="S711" s="11"/>
    </row>
    <row r="712" spans="1:19" s="4" customFormat="1" hidden="1">
      <c r="A712" s="18">
        <v>10</v>
      </c>
      <c r="B712" s="19" t="s">
        <v>1488</v>
      </c>
      <c r="C712" s="19" t="s">
        <v>1493</v>
      </c>
      <c r="D712" s="19" t="s">
        <v>1494</v>
      </c>
      <c r="E712" s="19" t="s">
        <v>9</v>
      </c>
      <c r="F712" s="20">
        <v>2.65</v>
      </c>
      <c r="G712" s="20">
        <v>2.4300000000000002</v>
      </c>
      <c r="H712" s="20">
        <v>1.54</v>
      </c>
      <c r="I712" s="21">
        <v>36761840.399999999</v>
      </c>
      <c r="J712" s="21">
        <v>15645557.66</v>
      </c>
      <c r="K712" s="22">
        <v>0</v>
      </c>
      <c r="L712" s="21">
        <v>18474358.640000001</v>
      </c>
      <c r="M712" s="21">
        <v>11951113.99</v>
      </c>
      <c r="N712" s="23" t="e">
        <f>INDEX(Cost!$E:$E,MATCH(Result_Risk7!$C712,Cost!$A:$A,0))</f>
        <v>#N/A</v>
      </c>
      <c r="O712" s="23" t="e">
        <f t="shared" si="44"/>
        <v>#N/A</v>
      </c>
      <c r="P712" s="24" t="str">
        <f t="shared" si="45"/>
        <v>30%</v>
      </c>
      <c r="Q712" s="23" t="e">
        <f t="shared" si="46"/>
        <v>#N/A</v>
      </c>
      <c r="R712" s="25" t="e">
        <f t="shared" si="47"/>
        <v>#N/A</v>
      </c>
      <c r="S712" s="11"/>
    </row>
    <row r="713" spans="1:19" s="4" customFormat="1" hidden="1">
      <c r="A713" s="18">
        <v>10</v>
      </c>
      <c r="B713" s="19" t="s">
        <v>1488</v>
      </c>
      <c r="C713" s="19" t="s">
        <v>1495</v>
      </c>
      <c r="D713" s="19" t="s">
        <v>1496</v>
      </c>
      <c r="E713" s="19" t="s">
        <v>9</v>
      </c>
      <c r="F713" s="20">
        <v>2.38</v>
      </c>
      <c r="G713" s="20">
        <v>1.95</v>
      </c>
      <c r="H713" s="20">
        <v>0.89</v>
      </c>
      <c r="I713" s="21">
        <v>18337372.149999999</v>
      </c>
      <c r="J713" s="21">
        <v>7479539.2800000003</v>
      </c>
      <c r="K713" s="22">
        <v>0</v>
      </c>
      <c r="L713" s="21">
        <v>11123264.960000001</v>
      </c>
      <c r="M713" s="21">
        <v>-1455781.16</v>
      </c>
      <c r="N713" s="23" t="e">
        <f>INDEX(Cost!$E:$E,MATCH(Result_Risk7!$C713,Cost!$A:$A,0))</f>
        <v>#N/A</v>
      </c>
      <c r="O713" s="23" t="e">
        <f t="shared" si="44"/>
        <v>#N/A</v>
      </c>
      <c r="P713" s="24" t="str">
        <f t="shared" si="45"/>
        <v>0%</v>
      </c>
      <c r="Q713" s="23" t="e">
        <f t="shared" si="46"/>
        <v>#N/A</v>
      </c>
      <c r="R713" s="25" t="e">
        <f t="shared" si="47"/>
        <v>#N/A</v>
      </c>
      <c r="S713" s="11"/>
    </row>
    <row r="714" spans="1:19" s="4" customFormat="1" hidden="1">
      <c r="A714" s="18">
        <v>10</v>
      </c>
      <c r="B714" s="19" t="s">
        <v>1488</v>
      </c>
      <c r="C714" s="19" t="s">
        <v>1497</v>
      </c>
      <c r="D714" s="19" t="s">
        <v>1498</v>
      </c>
      <c r="E714" s="19" t="s">
        <v>9</v>
      </c>
      <c r="F714" s="20">
        <v>8.7799999999999994</v>
      </c>
      <c r="G714" s="20">
        <v>8.2799999999999994</v>
      </c>
      <c r="H714" s="20">
        <v>4.97</v>
      </c>
      <c r="I714" s="21">
        <v>45088311.850000001</v>
      </c>
      <c r="J714" s="21">
        <v>22083180.350000001</v>
      </c>
      <c r="K714" s="22">
        <v>0</v>
      </c>
      <c r="L714" s="21">
        <v>22962443.449999999</v>
      </c>
      <c r="M714" s="21">
        <v>23011756.100000001</v>
      </c>
      <c r="N714" s="23" t="e">
        <f>INDEX(Cost!$E:$E,MATCH(Result_Risk7!$C714,Cost!$A:$A,0))</f>
        <v>#N/A</v>
      </c>
      <c r="O714" s="23" t="e">
        <f t="shared" si="44"/>
        <v>#N/A</v>
      </c>
      <c r="P714" s="24" t="str">
        <f t="shared" si="45"/>
        <v>60%</v>
      </c>
      <c r="Q714" s="23" t="e">
        <f t="shared" si="46"/>
        <v>#N/A</v>
      </c>
      <c r="R714" s="25" t="e">
        <f t="shared" si="47"/>
        <v>#N/A</v>
      </c>
      <c r="S714" s="11"/>
    </row>
    <row r="715" spans="1:19" s="4" customFormat="1" hidden="1">
      <c r="A715" s="18">
        <v>10</v>
      </c>
      <c r="B715" s="19" t="s">
        <v>1488</v>
      </c>
      <c r="C715" s="19" t="s">
        <v>1499</v>
      </c>
      <c r="D715" s="19" t="s">
        <v>1500</v>
      </c>
      <c r="E715" s="19" t="s">
        <v>9</v>
      </c>
      <c r="F715" s="20">
        <v>2</v>
      </c>
      <c r="G715" s="20">
        <v>1.82</v>
      </c>
      <c r="H715" s="20">
        <v>0.83</v>
      </c>
      <c r="I715" s="21">
        <v>32292245.32</v>
      </c>
      <c r="J715" s="21">
        <v>21878411.140000001</v>
      </c>
      <c r="K715" s="22">
        <v>0</v>
      </c>
      <c r="L715" s="21">
        <v>24678688.539999999</v>
      </c>
      <c r="M715" s="21">
        <v>-5536385.6600000001</v>
      </c>
      <c r="N715" s="23" t="e">
        <f>INDEX(Cost!$E:$E,MATCH(Result_Risk7!$C715,Cost!$A:$A,0))</f>
        <v>#N/A</v>
      </c>
      <c r="O715" s="23" t="e">
        <f t="shared" si="44"/>
        <v>#N/A</v>
      </c>
      <c r="P715" s="24" t="str">
        <f t="shared" si="45"/>
        <v>0%</v>
      </c>
      <c r="Q715" s="23" t="e">
        <f t="shared" si="46"/>
        <v>#N/A</v>
      </c>
      <c r="R715" s="25" t="e">
        <f t="shared" si="47"/>
        <v>#N/A</v>
      </c>
      <c r="S715" s="11"/>
    </row>
    <row r="716" spans="1:19" s="4" customFormat="1" hidden="1">
      <c r="A716" s="18">
        <v>10</v>
      </c>
      <c r="B716" s="19" t="s">
        <v>1488</v>
      </c>
      <c r="C716" s="19" t="s">
        <v>1501</v>
      </c>
      <c r="D716" s="19" t="s">
        <v>1502</v>
      </c>
      <c r="E716" s="19" t="s">
        <v>9</v>
      </c>
      <c r="F716" s="20">
        <v>6.34</v>
      </c>
      <c r="G716" s="20">
        <v>5.8</v>
      </c>
      <c r="H716" s="20">
        <v>3.25</v>
      </c>
      <c r="I716" s="21">
        <v>40143523.859999999</v>
      </c>
      <c r="J716" s="21">
        <v>24049795.699999999</v>
      </c>
      <c r="K716" s="22">
        <v>0</v>
      </c>
      <c r="L716" s="21">
        <v>23874837.620000001</v>
      </c>
      <c r="M716" s="21">
        <v>16863796.309999999</v>
      </c>
      <c r="N716" s="23" t="e">
        <f>INDEX(Cost!$E:$E,MATCH(Result_Risk7!$C716,Cost!$A:$A,0))</f>
        <v>#N/A</v>
      </c>
      <c r="O716" s="23" t="e">
        <f t="shared" si="44"/>
        <v>#N/A</v>
      </c>
      <c r="P716" s="24" t="str">
        <f t="shared" si="45"/>
        <v>60%</v>
      </c>
      <c r="Q716" s="23" t="e">
        <f t="shared" si="46"/>
        <v>#N/A</v>
      </c>
      <c r="R716" s="25" t="e">
        <f t="shared" si="47"/>
        <v>#N/A</v>
      </c>
      <c r="S716" s="11"/>
    </row>
    <row r="717" spans="1:19" s="4" customFormat="1" hidden="1">
      <c r="A717" s="18">
        <v>10</v>
      </c>
      <c r="B717" s="19" t="s">
        <v>1503</v>
      </c>
      <c r="C717" s="19" t="s">
        <v>1504</v>
      </c>
      <c r="D717" s="19" t="s">
        <v>1505</v>
      </c>
      <c r="E717" s="19" t="s">
        <v>6</v>
      </c>
      <c r="F717" s="20">
        <v>2.94</v>
      </c>
      <c r="G717" s="20">
        <v>2.68</v>
      </c>
      <c r="H717" s="20">
        <v>1.48</v>
      </c>
      <c r="I717" s="21">
        <v>1777783969.3599999</v>
      </c>
      <c r="J717" s="21">
        <v>112380622.98</v>
      </c>
      <c r="K717" s="22">
        <v>0</v>
      </c>
      <c r="L717" s="21">
        <v>345957384.69</v>
      </c>
      <c r="M717" s="21">
        <v>435819138.89999998</v>
      </c>
      <c r="N717" s="23" t="e">
        <f>INDEX(Cost!$E:$E,MATCH(Result_Risk7!$C717,Cost!$A:$A,0))</f>
        <v>#N/A</v>
      </c>
      <c r="O717" s="23" t="e">
        <f t="shared" si="44"/>
        <v>#N/A</v>
      </c>
      <c r="P717" s="24" t="str">
        <f t="shared" si="45"/>
        <v>0%</v>
      </c>
      <c r="Q717" s="23" t="e">
        <f t="shared" si="46"/>
        <v>#N/A</v>
      </c>
      <c r="R717" s="25" t="e">
        <f t="shared" si="47"/>
        <v>#N/A</v>
      </c>
      <c r="S717" s="11"/>
    </row>
    <row r="718" spans="1:19" s="4" customFormat="1" hidden="1">
      <c r="A718" s="18">
        <v>10</v>
      </c>
      <c r="B718" s="19" t="s">
        <v>1503</v>
      </c>
      <c r="C718" s="19" t="s">
        <v>1506</v>
      </c>
      <c r="D718" s="19" t="s">
        <v>1507</v>
      </c>
      <c r="E718" s="19" t="s">
        <v>9</v>
      </c>
      <c r="F718" s="20">
        <v>2.23</v>
      </c>
      <c r="G718" s="20">
        <v>2.04</v>
      </c>
      <c r="H718" s="20">
        <v>1.08</v>
      </c>
      <c r="I718" s="21">
        <v>40327173.039999999</v>
      </c>
      <c r="J718" s="21">
        <v>31600563.309999999</v>
      </c>
      <c r="K718" s="22">
        <v>0</v>
      </c>
      <c r="L718" s="21">
        <v>36939847.43</v>
      </c>
      <c r="M718" s="21">
        <v>2557668.36</v>
      </c>
      <c r="N718" s="23" t="e">
        <f>INDEX(Cost!$E:$E,MATCH(Result_Risk7!$C718,Cost!$A:$A,0))</f>
        <v>#N/A</v>
      </c>
      <c r="O718" s="23" t="e">
        <f t="shared" si="44"/>
        <v>#N/A</v>
      </c>
      <c r="P718" s="24" t="str">
        <f t="shared" si="45"/>
        <v>0%</v>
      </c>
      <c r="Q718" s="23" t="e">
        <f t="shared" si="46"/>
        <v>#N/A</v>
      </c>
      <c r="R718" s="25" t="e">
        <f t="shared" si="47"/>
        <v>#N/A</v>
      </c>
      <c r="S718" s="11"/>
    </row>
    <row r="719" spans="1:19" s="4" customFormat="1" hidden="1">
      <c r="A719" s="18">
        <v>10</v>
      </c>
      <c r="B719" s="19" t="s">
        <v>1503</v>
      </c>
      <c r="C719" s="19" t="s">
        <v>1508</v>
      </c>
      <c r="D719" s="19" t="s">
        <v>1509</v>
      </c>
      <c r="E719" s="19" t="s">
        <v>9</v>
      </c>
      <c r="F719" s="20">
        <v>7.85</v>
      </c>
      <c r="G719" s="20">
        <v>7.55</v>
      </c>
      <c r="H719" s="20">
        <v>3.89</v>
      </c>
      <c r="I719" s="21">
        <v>98493273.340000004</v>
      </c>
      <c r="J719" s="21">
        <v>41652357.890000001</v>
      </c>
      <c r="K719" s="22">
        <v>0</v>
      </c>
      <c r="L719" s="21">
        <v>44561797.969999999</v>
      </c>
      <c r="M719" s="21">
        <v>41457666.43</v>
      </c>
      <c r="N719" s="23" t="e">
        <f>INDEX(Cost!$E:$E,MATCH(Result_Risk7!$C719,Cost!$A:$A,0))</f>
        <v>#N/A</v>
      </c>
      <c r="O719" s="23" t="e">
        <f t="shared" si="44"/>
        <v>#N/A</v>
      </c>
      <c r="P719" s="24" t="str">
        <f t="shared" si="45"/>
        <v>60%</v>
      </c>
      <c r="Q719" s="23" t="e">
        <f t="shared" si="46"/>
        <v>#N/A</v>
      </c>
      <c r="R719" s="25" t="e">
        <f t="shared" si="47"/>
        <v>#N/A</v>
      </c>
      <c r="S719" s="11"/>
    </row>
    <row r="720" spans="1:19" s="4" customFormat="1" hidden="1">
      <c r="A720" s="18">
        <v>10</v>
      </c>
      <c r="B720" s="19" t="s">
        <v>1503</v>
      </c>
      <c r="C720" s="19" t="s">
        <v>1510</v>
      </c>
      <c r="D720" s="19" t="s">
        <v>1511</v>
      </c>
      <c r="E720" s="19" t="s">
        <v>9</v>
      </c>
      <c r="F720" s="20">
        <v>11.06</v>
      </c>
      <c r="G720" s="20">
        <v>10.49</v>
      </c>
      <c r="H720" s="20">
        <v>6.75</v>
      </c>
      <c r="I720" s="21">
        <v>338754415.44</v>
      </c>
      <c r="J720" s="21">
        <v>178691146.44</v>
      </c>
      <c r="K720" s="22">
        <v>0</v>
      </c>
      <c r="L720" s="21">
        <v>176493459.52000001</v>
      </c>
      <c r="M720" s="21">
        <v>193435571.93000001</v>
      </c>
      <c r="N720" s="23" t="e">
        <f>INDEX(Cost!$E:$E,MATCH(Result_Risk7!$C720,Cost!$A:$A,0))</f>
        <v>#N/A</v>
      </c>
      <c r="O720" s="23" t="e">
        <f t="shared" si="44"/>
        <v>#N/A</v>
      </c>
      <c r="P720" s="24" t="str">
        <f t="shared" si="45"/>
        <v>60%</v>
      </c>
      <c r="Q720" s="23" t="e">
        <f t="shared" si="46"/>
        <v>#N/A</v>
      </c>
      <c r="R720" s="25" t="e">
        <f t="shared" si="47"/>
        <v>#N/A</v>
      </c>
      <c r="S720" s="11"/>
    </row>
    <row r="721" spans="1:19" s="4" customFormat="1" hidden="1">
      <c r="A721" s="18">
        <v>10</v>
      </c>
      <c r="B721" s="19" t="s">
        <v>1503</v>
      </c>
      <c r="C721" s="19" t="s">
        <v>1512</v>
      </c>
      <c r="D721" s="19" t="s">
        <v>1513</v>
      </c>
      <c r="E721" s="19" t="s">
        <v>9</v>
      </c>
      <c r="F721" s="20">
        <v>2.36</v>
      </c>
      <c r="G721" s="20">
        <v>2.19</v>
      </c>
      <c r="H721" s="20">
        <v>1.59</v>
      </c>
      <c r="I721" s="21">
        <v>56892950.229999997</v>
      </c>
      <c r="J721" s="21">
        <v>24246343.100000001</v>
      </c>
      <c r="K721" s="22">
        <v>0</v>
      </c>
      <c r="L721" s="21">
        <v>28463470.59</v>
      </c>
      <c r="M721" s="21">
        <v>24590885.780000001</v>
      </c>
      <c r="N721" s="23" t="e">
        <f>INDEX(Cost!$E:$E,MATCH(Result_Risk7!$C721,Cost!$A:$A,0))</f>
        <v>#N/A</v>
      </c>
      <c r="O721" s="23" t="e">
        <f t="shared" si="44"/>
        <v>#N/A</v>
      </c>
      <c r="P721" s="24" t="str">
        <f t="shared" si="45"/>
        <v>30%</v>
      </c>
      <c r="Q721" s="23" t="e">
        <f t="shared" si="46"/>
        <v>#N/A</v>
      </c>
      <c r="R721" s="25" t="e">
        <f t="shared" si="47"/>
        <v>#N/A</v>
      </c>
      <c r="S721" s="11"/>
    </row>
    <row r="722" spans="1:19" s="4" customFormat="1" hidden="1">
      <c r="A722" s="18">
        <v>10</v>
      </c>
      <c r="B722" s="19" t="s">
        <v>1503</v>
      </c>
      <c r="C722" s="19" t="s">
        <v>1514</v>
      </c>
      <c r="D722" s="19" t="s">
        <v>1515</v>
      </c>
      <c r="E722" s="19" t="s">
        <v>9</v>
      </c>
      <c r="F722" s="20">
        <v>9</v>
      </c>
      <c r="G722" s="20">
        <v>8.5399999999999991</v>
      </c>
      <c r="H722" s="20">
        <v>7.73</v>
      </c>
      <c r="I722" s="21">
        <v>100186019.97</v>
      </c>
      <c r="J722" s="21">
        <v>28929357.609999999</v>
      </c>
      <c r="K722" s="22">
        <v>0</v>
      </c>
      <c r="L722" s="21">
        <v>31750662.710000001</v>
      </c>
      <c r="M722" s="21">
        <v>84334549.310000002</v>
      </c>
      <c r="N722" s="23" t="e">
        <f>INDEX(Cost!$E:$E,MATCH(Result_Risk7!$C722,Cost!$A:$A,0))</f>
        <v>#N/A</v>
      </c>
      <c r="O722" s="23" t="e">
        <f t="shared" si="44"/>
        <v>#N/A</v>
      </c>
      <c r="P722" s="24" t="str">
        <f t="shared" si="45"/>
        <v>60%</v>
      </c>
      <c r="Q722" s="23" t="e">
        <f t="shared" si="46"/>
        <v>#N/A</v>
      </c>
      <c r="R722" s="25" t="e">
        <f t="shared" si="47"/>
        <v>#N/A</v>
      </c>
      <c r="S722" s="11"/>
    </row>
    <row r="723" spans="1:19" s="4" customFormat="1" hidden="1">
      <c r="A723" s="18">
        <v>10</v>
      </c>
      <c r="B723" s="19" t="s">
        <v>1503</v>
      </c>
      <c r="C723" s="19" t="s">
        <v>1516</v>
      </c>
      <c r="D723" s="19" t="s">
        <v>1517</v>
      </c>
      <c r="E723" s="19" t="s">
        <v>9</v>
      </c>
      <c r="F723" s="20">
        <v>2.67</v>
      </c>
      <c r="G723" s="20">
        <v>2.11</v>
      </c>
      <c r="H723" s="20">
        <v>1.68</v>
      </c>
      <c r="I723" s="21">
        <v>35667966.689999998</v>
      </c>
      <c r="J723" s="21">
        <v>5081160.1399999997</v>
      </c>
      <c r="K723" s="22">
        <v>0</v>
      </c>
      <c r="L723" s="21">
        <v>9325500.6799999997</v>
      </c>
      <c r="M723" s="21">
        <v>14597060.550000001</v>
      </c>
      <c r="N723" s="23" t="e">
        <f>INDEX(Cost!$E:$E,MATCH(Result_Risk7!$C723,Cost!$A:$A,0))</f>
        <v>#N/A</v>
      </c>
      <c r="O723" s="23" t="e">
        <f t="shared" si="44"/>
        <v>#N/A</v>
      </c>
      <c r="P723" s="24" t="str">
        <f t="shared" si="45"/>
        <v>30%</v>
      </c>
      <c r="Q723" s="23" t="e">
        <f t="shared" si="46"/>
        <v>#N/A</v>
      </c>
      <c r="R723" s="25" t="e">
        <f t="shared" si="47"/>
        <v>#N/A</v>
      </c>
      <c r="S723" s="11"/>
    </row>
    <row r="724" spans="1:19" s="4" customFormat="1" hidden="1">
      <c r="A724" s="18">
        <v>10</v>
      </c>
      <c r="B724" s="19" t="s">
        <v>1503</v>
      </c>
      <c r="C724" s="19" t="s">
        <v>1518</v>
      </c>
      <c r="D724" s="19" t="s">
        <v>1519</v>
      </c>
      <c r="E724" s="19" t="s">
        <v>9</v>
      </c>
      <c r="F724" s="20">
        <v>9.52</v>
      </c>
      <c r="G724" s="20">
        <v>8.84</v>
      </c>
      <c r="H724" s="20">
        <v>5.82</v>
      </c>
      <c r="I724" s="21">
        <v>160895543.68000001</v>
      </c>
      <c r="J724" s="21">
        <v>89295106.579999998</v>
      </c>
      <c r="K724" s="22">
        <v>0</v>
      </c>
      <c r="L724" s="21">
        <v>102715965.16</v>
      </c>
      <c r="M724" s="21">
        <v>90985835.060000002</v>
      </c>
      <c r="N724" s="23" t="e">
        <f>INDEX(Cost!$E:$E,MATCH(Result_Risk7!$C724,Cost!$A:$A,0))</f>
        <v>#N/A</v>
      </c>
      <c r="O724" s="23" t="e">
        <f t="shared" si="44"/>
        <v>#N/A</v>
      </c>
      <c r="P724" s="24" t="str">
        <f t="shared" si="45"/>
        <v>60%</v>
      </c>
      <c r="Q724" s="23" t="e">
        <f t="shared" si="46"/>
        <v>#N/A</v>
      </c>
      <c r="R724" s="25" t="e">
        <f t="shared" si="47"/>
        <v>#N/A</v>
      </c>
      <c r="S724" s="11"/>
    </row>
    <row r="725" spans="1:19" s="4" customFormat="1" hidden="1">
      <c r="A725" s="18">
        <v>10</v>
      </c>
      <c r="B725" s="19" t="s">
        <v>1503</v>
      </c>
      <c r="C725" s="19" t="s">
        <v>1520</v>
      </c>
      <c r="D725" s="19" t="s">
        <v>1521</v>
      </c>
      <c r="E725" s="19" t="s">
        <v>9</v>
      </c>
      <c r="F725" s="20">
        <v>2.82</v>
      </c>
      <c r="G725" s="20">
        <v>2.44</v>
      </c>
      <c r="H725" s="20">
        <v>1.35</v>
      </c>
      <c r="I725" s="21">
        <v>183214935.31</v>
      </c>
      <c r="J725" s="21">
        <v>81714524.049999997</v>
      </c>
      <c r="K725" s="22">
        <v>0</v>
      </c>
      <c r="L725" s="21">
        <v>99609074.209999993</v>
      </c>
      <c r="M725" s="21">
        <v>34606418.829999998</v>
      </c>
      <c r="N725" s="23" t="e">
        <f>INDEX(Cost!$E:$E,MATCH(Result_Risk7!$C725,Cost!$A:$A,0))</f>
        <v>#N/A</v>
      </c>
      <c r="O725" s="23" t="e">
        <f t="shared" si="44"/>
        <v>#N/A</v>
      </c>
      <c r="P725" s="24" t="str">
        <f t="shared" si="45"/>
        <v>0%</v>
      </c>
      <c r="Q725" s="23" t="e">
        <f t="shared" si="46"/>
        <v>#N/A</v>
      </c>
      <c r="R725" s="25" t="e">
        <f t="shared" si="47"/>
        <v>#N/A</v>
      </c>
      <c r="S725" s="11"/>
    </row>
    <row r="726" spans="1:19" s="4" customFormat="1" hidden="1">
      <c r="A726" s="18">
        <v>10</v>
      </c>
      <c r="B726" s="19" t="s">
        <v>1503</v>
      </c>
      <c r="C726" s="19" t="s">
        <v>1522</v>
      </c>
      <c r="D726" s="19" t="s">
        <v>1523</v>
      </c>
      <c r="E726" s="19" t="s">
        <v>9</v>
      </c>
      <c r="F726" s="20">
        <v>3.1</v>
      </c>
      <c r="G726" s="20">
        <v>2.86</v>
      </c>
      <c r="H726" s="20">
        <v>2.04</v>
      </c>
      <c r="I726" s="21">
        <v>38411662.740000002</v>
      </c>
      <c r="J726" s="21">
        <v>13936059.16</v>
      </c>
      <c r="K726" s="22">
        <v>0</v>
      </c>
      <c r="L726" s="21">
        <v>17573051.739999998</v>
      </c>
      <c r="M726" s="21">
        <v>18944366.620000001</v>
      </c>
      <c r="N726" s="23" t="e">
        <f>INDEX(Cost!$E:$E,MATCH(Result_Risk7!$C726,Cost!$A:$A,0))</f>
        <v>#N/A</v>
      </c>
      <c r="O726" s="23" t="e">
        <f t="shared" si="44"/>
        <v>#N/A</v>
      </c>
      <c r="P726" s="24" t="str">
        <f t="shared" si="45"/>
        <v>40%</v>
      </c>
      <c r="Q726" s="23" t="e">
        <f t="shared" si="46"/>
        <v>#N/A</v>
      </c>
      <c r="R726" s="25" t="e">
        <f t="shared" si="47"/>
        <v>#N/A</v>
      </c>
      <c r="S726" s="11"/>
    </row>
    <row r="727" spans="1:19" s="4" customFormat="1" hidden="1">
      <c r="A727" s="18">
        <v>10</v>
      </c>
      <c r="B727" s="19" t="s">
        <v>1503</v>
      </c>
      <c r="C727" s="19" t="s">
        <v>1524</v>
      </c>
      <c r="D727" s="19" t="s">
        <v>1525</v>
      </c>
      <c r="E727" s="19" t="s">
        <v>9</v>
      </c>
      <c r="F727" s="20">
        <v>3.58</v>
      </c>
      <c r="G727" s="20">
        <v>3.37</v>
      </c>
      <c r="H727" s="20">
        <v>2.64</v>
      </c>
      <c r="I727" s="21">
        <v>77552209.590000004</v>
      </c>
      <c r="J727" s="21">
        <v>53770552.490000002</v>
      </c>
      <c r="K727" s="22">
        <v>0</v>
      </c>
      <c r="L727" s="21">
        <v>58665207.210000001</v>
      </c>
      <c r="M727" s="21">
        <v>49288627.079999998</v>
      </c>
      <c r="N727" s="23" t="e">
        <f>INDEX(Cost!$E:$E,MATCH(Result_Risk7!$C727,Cost!$A:$A,0))</f>
        <v>#N/A</v>
      </c>
      <c r="O727" s="23" t="e">
        <f t="shared" si="44"/>
        <v>#N/A</v>
      </c>
      <c r="P727" s="24" t="str">
        <f t="shared" si="45"/>
        <v>50%</v>
      </c>
      <c r="Q727" s="23" t="e">
        <f t="shared" si="46"/>
        <v>#N/A</v>
      </c>
      <c r="R727" s="25" t="e">
        <f t="shared" si="47"/>
        <v>#N/A</v>
      </c>
      <c r="S727" s="11"/>
    </row>
    <row r="728" spans="1:19" s="4" customFormat="1" hidden="1">
      <c r="A728" s="18">
        <v>10</v>
      </c>
      <c r="B728" s="19" t="s">
        <v>1503</v>
      </c>
      <c r="C728" s="19" t="s">
        <v>1526</v>
      </c>
      <c r="D728" s="19" t="s">
        <v>1527</v>
      </c>
      <c r="E728" s="19" t="s">
        <v>47</v>
      </c>
      <c r="F728" s="20">
        <v>2.41</v>
      </c>
      <c r="G728" s="20">
        <v>2.17</v>
      </c>
      <c r="H728" s="20">
        <v>1.36</v>
      </c>
      <c r="I728" s="21">
        <v>181573966.69999999</v>
      </c>
      <c r="J728" s="21">
        <v>66856906.25</v>
      </c>
      <c r="K728" s="22">
        <v>0</v>
      </c>
      <c r="L728" s="21">
        <v>106814347.75</v>
      </c>
      <c r="M728" s="21">
        <v>45875385.600000001</v>
      </c>
      <c r="N728" s="23" t="e">
        <f>INDEX(Cost!$E:$E,MATCH(Result_Risk7!$C728,Cost!$A:$A,0))</f>
        <v>#N/A</v>
      </c>
      <c r="O728" s="23" t="e">
        <f t="shared" si="44"/>
        <v>#N/A</v>
      </c>
      <c r="P728" s="24" t="str">
        <f t="shared" si="45"/>
        <v>0%</v>
      </c>
      <c r="Q728" s="23" t="e">
        <f t="shared" si="46"/>
        <v>#N/A</v>
      </c>
      <c r="R728" s="25" t="e">
        <f t="shared" si="47"/>
        <v>#N/A</v>
      </c>
      <c r="S728" s="11"/>
    </row>
    <row r="729" spans="1:19" s="4" customFormat="1" hidden="1">
      <c r="A729" s="18">
        <v>10</v>
      </c>
      <c r="B729" s="19" t="s">
        <v>1503</v>
      </c>
      <c r="C729" s="19" t="s">
        <v>1528</v>
      </c>
      <c r="D729" s="19" t="s">
        <v>1529</v>
      </c>
      <c r="E729" s="19" t="s">
        <v>9</v>
      </c>
      <c r="F729" s="20">
        <v>6.08</v>
      </c>
      <c r="G729" s="20">
        <v>5.66</v>
      </c>
      <c r="H729" s="20">
        <v>3.11</v>
      </c>
      <c r="I729" s="21">
        <v>169849114.13</v>
      </c>
      <c r="J729" s="21">
        <v>85513733.390000001</v>
      </c>
      <c r="K729" s="22">
        <v>0</v>
      </c>
      <c r="L729" s="21">
        <v>114548991.76000001</v>
      </c>
      <c r="M729" s="21">
        <v>70531189.870000005</v>
      </c>
      <c r="N729" s="23" t="e">
        <f>INDEX(Cost!$E:$E,MATCH(Result_Risk7!$C729,Cost!$A:$A,0))</f>
        <v>#N/A</v>
      </c>
      <c r="O729" s="23" t="e">
        <f t="shared" si="44"/>
        <v>#N/A</v>
      </c>
      <c r="P729" s="24" t="str">
        <f t="shared" si="45"/>
        <v>60%</v>
      </c>
      <c r="Q729" s="23" t="e">
        <f t="shared" si="46"/>
        <v>#N/A</v>
      </c>
      <c r="R729" s="25" t="e">
        <f t="shared" si="47"/>
        <v>#N/A</v>
      </c>
      <c r="S729" s="11"/>
    </row>
    <row r="730" spans="1:19" s="4" customFormat="1" hidden="1">
      <c r="A730" s="18">
        <v>10</v>
      </c>
      <c r="B730" s="19" t="s">
        <v>1503</v>
      </c>
      <c r="C730" s="19" t="s">
        <v>1530</v>
      </c>
      <c r="D730" s="19" t="s">
        <v>1531</v>
      </c>
      <c r="E730" s="19" t="s">
        <v>9</v>
      </c>
      <c r="F730" s="20">
        <v>4.7300000000000004</v>
      </c>
      <c r="G730" s="20">
        <v>4.3600000000000003</v>
      </c>
      <c r="H730" s="20">
        <v>2.4500000000000002</v>
      </c>
      <c r="I730" s="21">
        <v>21259931.719999999</v>
      </c>
      <c r="J730" s="21">
        <v>8712218.1500000004</v>
      </c>
      <c r="K730" s="22">
        <v>0</v>
      </c>
      <c r="L730" s="21">
        <v>13623336.470000001</v>
      </c>
      <c r="M730" s="21">
        <v>8239018.9500000002</v>
      </c>
      <c r="N730" s="23" t="e">
        <f>INDEX(Cost!$E:$E,MATCH(Result_Risk7!$C730,Cost!$A:$A,0))</f>
        <v>#N/A</v>
      </c>
      <c r="O730" s="23" t="e">
        <f t="shared" si="44"/>
        <v>#N/A</v>
      </c>
      <c r="P730" s="24" t="str">
        <f t="shared" si="45"/>
        <v>40%</v>
      </c>
      <c r="Q730" s="23" t="e">
        <f t="shared" si="46"/>
        <v>#N/A</v>
      </c>
      <c r="R730" s="25" t="e">
        <f t="shared" si="47"/>
        <v>#N/A</v>
      </c>
      <c r="S730" s="11"/>
    </row>
    <row r="731" spans="1:19" s="4" customFormat="1" hidden="1">
      <c r="A731" s="18">
        <v>10</v>
      </c>
      <c r="B731" s="19" t="s">
        <v>1503</v>
      </c>
      <c r="C731" s="19" t="s">
        <v>1532</v>
      </c>
      <c r="D731" s="19" t="s">
        <v>1533</v>
      </c>
      <c r="E731" s="19" t="s">
        <v>9</v>
      </c>
      <c r="F731" s="20">
        <v>2.08</v>
      </c>
      <c r="G731" s="20">
        <v>1.88</v>
      </c>
      <c r="H731" s="20">
        <v>1.1299999999999999</v>
      </c>
      <c r="I731" s="21">
        <v>18528996.920000002</v>
      </c>
      <c r="J731" s="21">
        <v>3542285.15</v>
      </c>
      <c r="K731" s="22">
        <v>0</v>
      </c>
      <c r="L731" s="21">
        <v>12265803.01</v>
      </c>
      <c r="M731" s="21">
        <v>2242425.62</v>
      </c>
      <c r="N731" s="23" t="e">
        <f>INDEX(Cost!$E:$E,MATCH(Result_Risk7!$C731,Cost!$A:$A,0))</f>
        <v>#N/A</v>
      </c>
      <c r="O731" s="23" t="e">
        <f t="shared" si="44"/>
        <v>#N/A</v>
      </c>
      <c r="P731" s="24" t="str">
        <f t="shared" si="45"/>
        <v>0%</v>
      </c>
      <c r="Q731" s="23" t="e">
        <f t="shared" si="46"/>
        <v>#N/A</v>
      </c>
      <c r="R731" s="25" t="e">
        <f t="shared" si="47"/>
        <v>#N/A</v>
      </c>
      <c r="S731" s="11"/>
    </row>
    <row r="732" spans="1:19" s="4" customFormat="1" hidden="1">
      <c r="A732" s="18">
        <v>10</v>
      </c>
      <c r="B732" s="19" t="s">
        <v>1503</v>
      </c>
      <c r="C732" s="19" t="s">
        <v>1534</v>
      </c>
      <c r="D732" s="19" t="s">
        <v>1535</v>
      </c>
      <c r="E732" s="19" t="s">
        <v>9</v>
      </c>
      <c r="F732" s="20">
        <v>4.41</v>
      </c>
      <c r="G732" s="20">
        <v>4.01</v>
      </c>
      <c r="H732" s="20">
        <v>3.16</v>
      </c>
      <c r="I732" s="21">
        <v>38638283.530000001</v>
      </c>
      <c r="J732" s="21">
        <v>17330268</v>
      </c>
      <c r="K732" s="22">
        <v>0</v>
      </c>
      <c r="L732" s="21">
        <v>18854983.5</v>
      </c>
      <c r="M732" s="21">
        <v>24463323.5</v>
      </c>
      <c r="N732" s="23" t="e">
        <f>INDEX(Cost!$E:$E,MATCH(Result_Risk7!$C732,Cost!$A:$A,0))</f>
        <v>#N/A</v>
      </c>
      <c r="O732" s="23" t="e">
        <f t="shared" si="44"/>
        <v>#N/A</v>
      </c>
      <c r="P732" s="24" t="str">
        <f t="shared" si="45"/>
        <v>60%</v>
      </c>
      <c r="Q732" s="23" t="e">
        <f t="shared" si="46"/>
        <v>#N/A</v>
      </c>
      <c r="R732" s="25" t="e">
        <f t="shared" si="47"/>
        <v>#N/A</v>
      </c>
      <c r="S732" s="11"/>
    </row>
    <row r="733" spans="1:19" s="4" customFormat="1" hidden="1">
      <c r="A733" s="18">
        <v>10</v>
      </c>
      <c r="B733" s="19" t="s">
        <v>1503</v>
      </c>
      <c r="C733" s="19" t="s">
        <v>1536</v>
      </c>
      <c r="D733" s="19" t="s">
        <v>1537</v>
      </c>
      <c r="E733" s="19" t="s">
        <v>9</v>
      </c>
      <c r="F733" s="20">
        <v>7.05</v>
      </c>
      <c r="G733" s="20">
        <v>6.7</v>
      </c>
      <c r="H733" s="20">
        <v>5.28</v>
      </c>
      <c r="I733" s="21">
        <v>48246124.939999998</v>
      </c>
      <c r="J733" s="21">
        <v>25245345.34</v>
      </c>
      <c r="K733" s="22">
        <v>0</v>
      </c>
      <c r="L733" s="21">
        <v>25838556.629999999</v>
      </c>
      <c r="M733" s="21">
        <v>34082454.740000002</v>
      </c>
      <c r="N733" s="23" t="e">
        <f>INDEX(Cost!$E:$E,MATCH(Result_Risk7!$C733,Cost!$A:$A,0))</f>
        <v>#N/A</v>
      </c>
      <c r="O733" s="23" t="e">
        <f t="shared" si="44"/>
        <v>#N/A</v>
      </c>
      <c r="P733" s="24" t="str">
        <f t="shared" si="45"/>
        <v>60%</v>
      </c>
      <c r="Q733" s="23" t="e">
        <f t="shared" si="46"/>
        <v>#N/A</v>
      </c>
      <c r="R733" s="25" t="e">
        <f t="shared" si="47"/>
        <v>#N/A</v>
      </c>
      <c r="S733" s="11"/>
    </row>
    <row r="734" spans="1:19" s="4" customFormat="1" hidden="1">
      <c r="A734" s="18">
        <v>10</v>
      </c>
      <c r="B734" s="19" t="s">
        <v>1503</v>
      </c>
      <c r="C734" s="19" t="s">
        <v>1538</v>
      </c>
      <c r="D734" s="19" t="s">
        <v>1539</v>
      </c>
      <c r="E734" s="19" t="s">
        <v>9</v>
      </c>
      <c r="F734" s="20">
        <v>8</v>
      </c>
      <c r="G734" s="20">
        <v>7.64</v>
      </c>
      <c r="H734" s="20">
        <v>5.47</v>
      </c>
      <c r="I734" s="21">
        <v>97503147.180000007</v>
      </c>
      <c r="J734" s="21">
        <v>39933815.210000001</v>
      </c>
      <c r="K734" s="22">
        <v>0</v>
      </c>
      <c r="L734" s="21">
        <v>41972512.609999999</v>
      </c>
      <c r="M734" s="21">
        <v>62202936.130000003</v>
      </c>
      <c r="N734" s="23" t="e">
        <f>INDEX(Cost!$E:$E,MATCH(Result_Risk7!$C734,Cost!$A:$A,0))</f>
        <v>#N/A</v>
      </c>
      <c r="O734" s="23" t="e">
        <f t="shared" si="44"/>
        <v>#N/A</v>
      </c>
      <c r="P734" s="24" t="str">
        <f t="shared" si="45"/>
        <v>60%</v>
      </c>
      <c r="Q734" s="23" t="e">
        <f t="shared" si="46"/>
        <v>#N/A</v>
      </c>
      <c r="R734" s="25" t="e">
        <f t="shared" si="47"/>
        <v>#N/A</v>
      </c>
      <c r="S734" s="11"/>
    </row>
    <row r="735" spans="1:19" s="4" customFormat="1" hidden="1">
      <c r="A735" s="18">
        <v>10</v>
      </c>
      <c r="B735" s="19" t="s">
        <v>1503</v>
      </c>
      <c r="C735" s="19" t="s">
        <v>1540</v>
      </c>
      <c r="D735" s="19" t="s">
        <v>1541</v>
      </c>
      <c r="E735" s="19" t="s">
        <v>9</v>
      </c>
      <c r="F735" s="20">
        <v>2.94</v>
      </c>
      <c r="G735" s="20">
        <v>2.66</v>
      </c>
      <c r="H735" s="20">
        <v>2.25</v>
      </c>
      <c r="I735" s="21">
        <v>24408111.719999999</v>
      </c>
      <c r="J735" s="21">
        <v>2419300.1</v>
      </c>
      <c r="K735" s="22">
        <v>0</v>
      </c>
      <c r="L735" s="21">
        <v>2710839.99</v>
      </c>
      <c r="M735" s="21">
        <v>15740228.1</v>
      </c>
      <c r="N735" s="23" t="e">
        <f>INDEX(Cost!$E:$E,MATCH(Result_Risk7!$C735,Cost!$A:$A,0))</f>
        <v>#N/A</v>
      </c>
      <c r="O735" s="23" t="e">
        <f t="shared" si="44"/>
        <v>#N/A</v>
      </c>
      <c r="P735" s="24" t="str">
        <f t="shared" si="45"/>
        <v>40%</v>
      </c>
      <c r="Q735" s="23" t="e">
        <f t="shared" si="46"/>
        <v>#N/A</v>
      </c>
      <c r="R735" s="25" t="e">
        <f t="shared" si="47"/>
        <v>#N/A</v>
      </c>
      <c r="S735" s="11"/>
    </row>
    <row r="736" spans="1:19" s="4" customFormat="1" hidden="1">
      <c r="A736" s="18">
        <v>10</v>
      </c>
      <c r="B736" s="19" t="s">
        <v>1503</v>
      </c>
      <c r="C736" s="19" t="s">
        <v>1542</v>
      </c>
      <c r="D736" s="19" t="s">
        <v>1543</v>
      </c>
      <c r="E736" s="19" t="s">
        <v>47</v>
      </c>
      <c r="F736" s="20">
        <v>4.08</v>
      </c>
      <c r="G736" s="20">
        <v>3.78</v>
      </c>
      <c r="H736" s="20">
        <v>1.36</v>
      </c>
      <c r="I736" s="21">
        <v>375937745.86000001</v>
      </c>
      <c r="J736" s="21">
        <v>242722818.02000001</v>
      </c>
      <c r="K736" s="22">
        <v>0</v>
      </c>
      <c r="L736" s="21">
        <v>294381448.70999998</v>
      </c>
      <c r="M736" s="21">
        <v>43600280.630000003</v>
      </c>
      <c r="N736" s="23" t="e">
        <f>INDEX(Cost!$E:$E,MATCH(Result_Risk7!$C736,Cost!$A:$A,0))</f>
        <v>#N/A</v>
      </c>
      <c r="O736" s="23" t="e">
        <f t="shared" si="44"/>
        <v>#N/A</v>
      </c>
      <c r="P736" s="24" t="str">
        <f t="shared" si="45"/>
        <v>0%</v>
      </c>
      <c r="Q736" s="23" t="e">
        <f t="shared" si="46"/>
        <v>#N/A</v>
      </c>
      <c r="R736" s="25" t="e">
        <f t="shared" si="47"/>
        <v>#N/A</v>
      </c>
      <c r="S736" s="11"/>
    </row>
    <row r="737" spans="1:19" s="4" customFormat="1" hidden="1">
      <c r="A737" s="18">
        <v>10</v>
      </c>
      <c r="B737" s="19" t="s">
        <v>1503</v>
      </c>
      <c r="C737" s="19" t="s">
        <v>1544</v>
      </c>
      <c r="D737" s="19" t="s">
        <v>1545</v>
      </c>
      <c r="E737" s="19" t="s">
        <v>47</v>
      </c>
      <c r="F737" s="20">
        <v>3.17</v>
      </c>
      <c r="G737" s="20">
        <v>2.85</v>
      </c>
      <c r="H737" s="20">
        <v>1.93</v>
      </c>
      <c r="I737" s="21">
        <v>188428045.87</v>
      </c>
      <c r="J737" s="21">
        <v>165264672.84999999</v>
      </c>
      <c r="K737" s="22">
        <v>0</v>
      </c>
      <c r="L737" s="21">
        <v>167752312.44</v>
      </c>
      <c r="M737" s="21">
        <v>80777623.939999998</v>
      </c>
      <c r="N737" s="23" t="e">
        <f>INDEX(Cost!$E:$E,MATCH(Result_Risk7!$C737,Cost!$A:$A,0))</f>
        <v>#N/A</v>
      </c>
      <c r="O737" s="23" t="e">
        <f t="shared" si="44"/>
        <v>#N/A</v>
      </c>
      <c r="P737" s="24" t="str">
        <f t="shared" si="45"/>
        <v>30%</v>
      </c>
      <c r="Q737" s="23" t="e">
        <f t="shared" si="46"/>
        <v>#N/A</v>
      </c>
      <c r="R737" s="25" t="e">
        <f t="shared" si="47"/>
        <v>#N/A</v>
      </c>
      <c r="S737" s="11"/>
    </row>
    <row r="738" spans="1:19" s="4" customFormat="1" hidden="1">
      <c r="A738" s="18">
        <v>10</v>
      </c>
      <c r="B738" s="19" t="s">
        <v>1503</v>
      </c>
      <c r="C738" s="19" t="s">
        <v>1546</v>
      </c>
      <c r="D738" s="19" t="s">
        <v>1547</v>
      </c>
      <c r="E738" s="19" t="s">
        <v>9</v>
      </c>
      <c r="F738" s="20">
        <v>3.13</v>
      </c>
      <c r="G738" s="20">
        <v>2.97</v>
      </c>
      <c r="H738" s="20">
        <v>2.5299999999999998</v>
      </c>
      <c r="I738" s="21">
        <v>48733013.520000003</v>
      </c>
      <c r="J738" s="21">
        <v>11219987.710000001</v>
      </c>
      <c r="K738" s="22">
        <v>0</v>
      </c>
      <c r="L738" s="21">
        <v>13819911.810000001</v>
      </c>
      <c r="M738" s="21">
        <v>34870293.859999999</v>
      </c>
      <c r="N738" s="23" t="e">
        <f>INDEX(Cost!$E:$E,MATCH(Result_Risk7!$C738,Cost!$A:$A,0))</f>
        <v>#N/A</v>
      </c>
      <c r="O738" s="23" t="e">
        <f t="shared" si="44"/>
        <v>#N/A</v>
      </c>
      <c r="P738" s="24" t="str">
        <f t="shared" si="45"/>
        <v>50%</v>
      </c>
      <c r="Q738" s="23" t="e">
        <f t="shared" si="46"/>
        <v>#N/A</v>
      </c>
      <c r="R738" s="25" t="e">
        <f t="shared" si="47"/>
        <v>#N/A</v>
      </c>
      <c r="S738" s="11"/>
    </row>
    <row r="739" spans="1:19" s="4" customFormat="1" hidden="1">
      <c r="A739" s="18">
        <v>10</v>
      </c>
      <c r="B739" s="19" t="s">
        <v>1503</v>
      </c>
      <c r="C739" s="19" t="s">
        <v>1548</v>
      </c>
      <c r="D739" s="19" t="s">
        <v>1549</v>
      </c>
      <c r="E739" s="19" t="s">
        <v>9</v>
      </c>
      <c r="F739" s="20">
        <v>4.55</v>
      </c>
      <c r="G739" s="20">
        <v>4.1900000000000004</v>
      </c>
      <c r="H739" s="20">
        <v>3.3</v>
      </c>
      <c r="I739" s="21">
        <v>36822067.869999997</v>
      </c>
      <c r="J739" s="21">
        <v>17262256.010000002</v>
      </c>
      <c r="K739" s="22">
        <v>0</v>
      </c>
      <c r="L739" s="21">
        <v>20730692.52</v>
      </c>
      <c r="M739" s="21">
        <v>23805003.899999999</v>
      </c>
      <c r="N739" s="23" t="e">
        <f>INDEX(Cost!$E:$E,MATCH(Result_Risk7!$C739,Cost!$A:$A,0))</f>
        <v>#N/A</v>
      </c>
      <c r="O739" s="23" t="e">
        <f t="shared" si="44"/>
        <v>#N/A</v>
      </c>
      <c r="P739" s="24" t="str">
        <f t="shared" si="45"/>
        <v>60%</v>
      </c>
      <c r="Q739" s="23" t="e">
        <f t="shared" si="46"/>
        <v>#N/A</v>
      </c>
      <c r="R739" s="25" t="e">
        <f t="shared" si="47"/>
        <v>#N/A</v>
      </c>
      <c r="S739" s="11"/>
    </row>
    <row r="740" spans="1:19" s="4" customFormat="1" hidden="1">
      <c r="A740" s="18">
        <v>10</v>
      </c>
      <c r="B740" s="19" t="s">
        <v>1503</v>
      </c>
      <c r="C740" s="19" t="s">
        <v>1550</v>
      </c>
      <c r="D740" s="19" t="s">
        <v>1551</v>
      </c>
      <c r="E740" s="19" t="s">
        <v>9</v>
      </c>
      <c r="F740" s="20">
        <v>2.16</v>
      </c>
      <c r="G740" s="20">
        <v>1.9</v>
      </c>
      <c r="H740" s="20">
        <v>1.1000000000000001</v>
      </c>
      <c r="I740" s="21">
        <v>23910543.120000001</v>
      </c>
      <c r="J740" s="21">
        <v>891357.02</v>
      </c>
      <c r="K740" s="22">
        <v>0</v>
      </c>
      <c r="L740" s="21">
        <v>5521832.6399999997</v>
      </c>
      <c r="M740" s="21">
        <v>2118311.67</v>
      </c>
      <c r="N740" s="23" t="e">
        <f>INDEX(Cost!$E:$E,MATCH(Result_Risk7!$C740,Cost!$A:$A,0))</f>
        <v>#N/A</v>
      </c>
      <c r="O740" s="23" t="e">
        <f t="shared" si="44"/>
        <v>#N/A</v>
      </c>
      <c r="P740" s="24" t="str">
        <f t="shared" si="45"/>
        <v>0%</v>
      </c>
      <c r="Q740" s="23" t="e">
        <f t="shared" si="46"/>
        <v>#N/A</v>
      </c>
      <c r="R740" s="25" t="e">
        <f t="shared" si="47"/>
        <v>#N/A</v>
      </c>
      <c r="S740" s="11"/>
    </row>
    <row r="741" spans="1:19" s="4" customFormat="1" hidden="1">
      <c r="A741" s="18">
        <v>10</v>
      </c>
      <c r="B741" s="19" t="s">
        <v>1503</v>
      </c>
      <c r="C741" s="19" t="s">
        <v>1552</v>
      </c>
      <c r="D741" s="19" t="s">
        <v>1553</v>
      </c>
      <c r="E741" s="19" t="s">
        <v>9</v>
      </c>
      <c r="F741" s="20">
        <v>11.21</v>
      </c>
      <c r="G741" s="20">
        <v>10.53</v>
      </c>
      <c r="H741" s="20">
        <v>7.86</v>
      </c>
      <c r="I741" s="21">
        <v>57756083.109999999</v>
      </c>
      <c r="J741" s="21">
        <v>10237775.800000001</v>
      </c>
      <c r="K741" s="22">
        <v>0</v>
      </c>
      <c r="L741" s="21">
        <v>17359473.77</v>
      </c>
      <c r="M741" s="21">
        <v>38796187.240000002</v>
      </c>
      <c r="N741" s="23" t="e">
        <f>INDEX(Cost!$E:$E,MATCH(Result_Risk7!$C741,Cost!$A:$A,0))</f>
        <v>#N/A</v>
      </c>
      <c r="O741" s="23" t="e">
        <f t="shared" si="44"/>
        <v>#N/A</v>
      </c>
      <c r="P741" s="24" t="str">
        <f t="shared" si="45"/>
        <v>60%</v>
      </c>
      <c r="Q741" s="23" t="e">
        <f t="shared" si="46"/>
        <v>#N/A</v>
      </c>
      <c r="R741" s="25" t="e">
        <f t="shared" si="47"/>
        <v>#N/A</v>
      </c>
      <c r="S741" s="11"/>
    </row>
    <row r="742" spans="1:19" s="4" customFormat="1" hidden="1">
      <c r="A742" s="18">
        <v>10</v>
      </c>
      <c r="B742" s="19" t="s">
        <v>1503</v>
      </c>
      <c r="C742" s="19" t="s">
        <v>1554</v>
      </c>
      <c r="D742" s="19" t="s">
        <v>1555</v>
      </c>
      <c r="E742" s="19" t="s">
        <v>9</v>
      </c>
      <c r="F742" s="20">
        <v>4.8099999999999996</v>
      </c>
      <c r="G742" s="20">
        <v>4.46</v>
      </c>
      <c r="H742" s="20">
        <v>3.04</v>
      </c>
      <c r="I742" s="21">
        <v>39028623.960000001</v>
      </c>
      <c r="J742" s="21">
        <v>8677371.4499999993</v>
      </c>
      <c r="K742" s="22">
        <v>0</v>
      </c>
      <c r="L742" s="21">
        <v>13534452.41</v>
      </c>
      <c r="M742" s="21">
        <v>20883848.25</v>
      </c>
      <c r="N742" s="23" t="e">
        <f>INDEX(Cost!$E:$E,MATCH(Result_Risk7!$C742,Cost!$A:$A,0))</f>
        <v>#N/A</v>
      </c>
      <c r="O742" s="23" t="e">
        <f t="shared" si="44"/>
        <v>#N/A</v>
      </c>
      <c r="P742" s="24" t="str">
        <f t="shared" si="45"/>
        <v>60%</v>
      </c>
      <c r="Q742" s="23" t="e">
        <f t="shared" si="46"/>
        <v>#N/A</v>
      </c>
      <c r="R742" s="25" t="e">
        <f t="shared" si="47"/>
        <v>#N/A</v>
      </c>
      <c r="S742" s="11"/>
    </row>
    <row r="743" spans="1:19" s="4" customFormat="1" hidden="1">
      <c r="A743" s="18">
        <v>11</v>
      </c>
      <c r="B743" s="19" t="s">
        <v>1556</v>
      </c>
      <c r="C743" s="19" t="s">
        <v>1557</v>
      </c>
      <c r="D743" s="19" t="s">
        <v>1558</v>
      </c>
      <c r="E743" s="19" t="s">
        <v>47</v>
      </c>
      <c r="F743" s="20">
        <v>4.17</v>
      </c>
      <c r="G743" s="20">
        <v>3.91</v>
      </c>
      <c r="H743" s="20">
        <v>2.31</v>
      </c>
      <c r="I743" s="21">
        <v>634660880.10000002</v>
      </c>
      <c r="J743" s="21">
        <v>429280307.55000001</v>
      </c>
      <c r="K743" s="22">
        <v>0</v>
      </c>
      <c r="L743" s="21">
        <v>486545545.74000001</v>
      </c>
      <c r="M743" s="21">
        <v>262062288.59</v>
      </c>
      <c r="N743" s="23" t="e">
        <f>INDEX(Cost!$E:$E,MATCH(Result_Risk7!$C743,Cost!$A:$A,0))</f>
        <v>#N/A</v>
      </c>
      <c r="O743" s="23" t="e">
        <f t="shared" si="44"/>
        <v>#N/A</v>
      </c>
      <c r="P743" s="24" t="str">
        <f t="shared" si="45"/>
        <v>40%</v>
      </c>
      <c r="Q743" s="23" t="e">
        <f t="shared" si="46"/>
        <v>#N/A</v>
      </c>
      <c r="R743" s="25" t="e">
        <f t="shared" si="47"/>
        <v>#N/A</v>
      </c>
      <c r="S743" s="11"/>
    </row>
    <row r="744" spans="1:19" s="4" customFormat="1" hidden="1">
      <c r="A744" s="18">
        <v>11</v>
      </c>
      <c r="B744" s="19" t="s">
        <v>1556</v>
      </c>
      <c r="C744" s="19" t="s">
        <v>1559</v>
      </c>
      <c r="D744" s="19" t="s">
        <v>1560</v>
      </c>
      <c r="E744" s="19" t="s">
        <v>9</v>
      </c>
      <c r="F744" s="20">
        <v>4.45</v>
      </c>
      <c r="G744" s="20">
        <v>4.26</v>
      </c>
      <c r="H744" s="20">
        <v>3.5</v>
      </c>
      <c r="I744" s="21">
        <v>102480903.65000001</v>
      </c>
      <c r="J744" s="21">
        <v>44640878.939999998</v>
      </c>
      <c r="K744" s="22">
        <v>0</v>
      </c>
      <c r="L744" s="21">
        <v>46887166.990000002</v>
      </c>
      <c r="M744" s="21">
        <v>74129740.260000005</v>
      </c>
      <c r="N744" s="23" t="e">
        <f>INDEX(Cost!$E:$E,MATCH(Result_Risk7!$C744,Cost!$A:$A,0))</f>
        <v>#N/A</v>
      </c>
      <c r="O744" s="23" t="e">
        <f t="shared" si="44"/>
        <v>#N/A</v>
      </c>
      <c r="P744" s="24" t="str">
        <f t="shared" si="45"/>
        <v>60%</v>
      </c>
      <c r="Q744" s="23" t="e">
        <f t="shared" si="46"/>
        <v>#N/A</v>
      </c>
      <c r="R744" s="25" t="e">
        <f t="shared" si="47"/>
        <v>#N/A</v>
      </c>
      <c r="S744" s="11"/>
    </row>
    <row r="745" spans="1:19" s="4" customFormat="1" hidden="1">
      <c r="A745" s="18">
        <v>11</v>
      </c>
      <c r="B745" s="19" t="s">
        <v>1556</v>
      </c>
      <c r="C745" s="19" t="s">
        <v>1561</v>
      </c>
      <c r="D745" s="19" t="s">
        <v>1562</v>
      </c>
      <c r="E745" s="19" t="s">
        <v>9</v>
      </c>
      <c r="F745" s="20">
        <v>5.09</v>
      </c>
      <c r="G745" s="20">
        <v>4.88</v>
      </c>
      <c r="H745" s="20">
        <v>2.44</v>
      </c>
      <c r="I745" s="21">
        <v>77139368.299999997</v>
      </c>
      <c r="J745" s="21">
        <v>55886715.549999997</v>
      </c>
      <c r="K745" s="22">
        <v>0</v>
      </c>
      <c r="L745" s="21">
        <v>60016291.590000004</v>
      </c>
      <c r="M745" s="21">
        <v>24903589.059999999</v>
      </c>
      <c r="N745" s="23" t="e">
        <f>INDEX(Cost!$E:$E,MATCH(Result_Risk7!$C745,Cost!$A:$A,0))</f>
        <v>#N/A</v>
      </c>
      <c r="O745" s="23" t="e">
        <f t="shared" si="44"/>
        <v>#N/A</v>
      </c>
      <c r="P745" s="24" t="str">
        <f t="shared" si="45"/>
        <v>40%</v>
      </c>
      <c r="Q745" s="23" t="e">
        <f t="shared" si="46"/>
        <v>#N/A</v>
      </c>
      <c r="R745" s="25" t="e">
        <f t="shared" si="47"/>
        <v>#N/A</v>
      </c>
      <c r="S745" s="11"/>
    </row>
    <row r="746" spans="1:19" s="4" customFormat="1" hidden="1">
      <c r="A746" s="18">
        <v>11</v>
      </c>
      <c r="B746" s="19" t="s">
        <v>1556</v>
      </c>
      <c r="C746" s="19" t="s">
        <v>1563</v>
      </c>
      <c r="D746" s="19" t="s">
        <v>1564</v>
      </c>
      <c r="E746" s="19" t="s">
        <v>9</v>
      </c>
      <c r="F746" s="20">
        <v>8.1300000000000008</v>
      </c>
      <c r="G746" s="20">
        <v>7.75</v>
      </c>
      <c r="H746" s="20">
        <v>6.57</v>
      </c>
      <c r="I746" s="21">
        <v>171798731.31999999</v>
      </c>
      <c r="J746" s="21">
        <v>96964399.239999995</v>
      </c>
      <c r="K746" s="22">
        <v>0</v>
      </c>
      <c r="L746" s="21">
        <v>104262634.64</v>
      </c>
      <c r="M746" s="21">
        <v>133869665.33</v>
      </c>
      <c r="N746" s="23" t="e">
        <f>INDEX(Cost!$E:$E,MATCH(Result_Risk7!$C746,Cost!$A:$A,0))</f>
        <v>#N/A</v>
      </c>
      <c r="O746" s="23" t="e">
        <f t="shared" si="44"/>
        <v>#N/A</v>
      </c>
      <c r="P746" s="24" t="str">
        <f t="shared" si="45"/>
        <v>60%</v>
      </c>
      <c r="Q746" s="23" t="e">
        <f t="shared" si="46"/>
        <v>#N/A</v>
      </c>
      <c r="R746" s="25" t="e">
        <f t="shared" si="47"/>
        <v>#N/A</v>
      </c>
      <c r="S746" s="11"/>
    </row>
    <row r="747" spans="1:19" s="4" customFormat="1" hidden="1">
      <c r="A747" s="18">
        <v>11</v>
      </c>
      <c r="B747" s="19" t="s">
        <v>1556</v>
      </c>
      <c r="C747" s="19" t="s">
        <v>1565</v>
      </c>
      <c r="D747" s="19" t="s">
        <v>1566</v>
      </c>
      <c r="E747" s="19" t="s">
        <v>9</v>
      </c>
      <c r="F747" s="20">
        <v>5.22</v>
      </c>
      <c r="G747" s="20">
        <v>5.12</v>
      </c>
      <c r="H747" s="20">
        <v>3.13</v>
      </c>
      <c r="I747" s="21">
        <v>196764258.21000001</v>
      </c>
      <c r="J747" s="21">
        <v>164802515.97</v>
      </c>
      <c r="K747" s="22">
        <v>0</v>
      </c>
      <c r="L747" s="21">
        <v>166848545.06999999</v>
      </c>
      <c r="M747" s="21">
        <v>98058816.239999995</v>
      </c>
      <c r="N747" s="23" t="e">
        <f>INDEX(Cost!$E:$E,MATCH(Result_Risk7!$C747,Cost!$A:$A,0))</f>
        <v>#N/A</v>
      </c>
      <c r="O747" s="23" t="e">
        <f t="shared" si="44"/>
        <v>#N/A</v>
      </c>
      <c r="P747" s="24" t="str">
        <f t="shared" si="45"/>
        <v>60%</v>
      </c>
      <c r="Q747" s="23" t="e">
        <f t="shared" si="46"/>
        <v>#N/A</v>
      </c>
      <c r="R747" s="25" t="e">
        <f t="shared" si="47"/>
        <v>#N/A</v>
      </c>
      <c r="S747" s="11"/>
    </row>
    <row r="748" spans="1:19" s="4" customFormat="1" hidden="1">
      <c r="A748" s="18">
        <v>11</v>
      </c>
      <c r="B748" s="19" t="s">
        <v>1556</v>
      </c>
      <c r="C748" s="19" t="s">
        <v>1567</v>
      </c>
      <c r="D748" s="19" t="s">
        <v>1568</v>
      </c>
      <c r="E748" s="19" t="s">
        <v>9</v>
      </c>
      <c r="F748" s="20">
        <v>8.73</v>
      </c>
      <c r="G748" s="20">
        <v>8.5500000000000007</v>
      </c>
      <c r="H748" s="20">
        <v>7.35</v>
      </c>
      <c r="I748" s="21">
        <v>130168170.23</v>
      </c>
      <c r="J748" s="21">
        <v>86073228.840000004</v>
      </c>
      <c r="K748" s="22">
        <v>0</v>
      </c>
      <c r="L748" s="21">
        <v>90142764.709999993</v>
      </c>
      <c r="M748" s="21">
        <v>105653385.48</v>
      </c>
      <c r="N748" s="23" t="e">
        <f>INDEX(Cost!$E:$E,MATCH(Result_Risk7!$C748,Cost!$A:$A,0))</f>
        <v>#N/A</v>
      </c>
      <c r="O748" s="23" t="e">
        <f t="shared" si="44"/>
        <v>#N/A</v>
      </c>
      <c r="P748" s="24" t="str">
        <f t="shared" si="45"/>
        <v>60%</v>
      </c>
      <c r="Q748" s="23" t="e">
        <f t="shared" si="46"/>
        <v>#N/A</v>
      </c>
      <c r="R748" s="25" t="e">
        <f t="shared" si="47"/>
        <v>#N/A</v>
      </c>
      <c r="S748" s="11"/>
    </row>
    <row r="749" spans="1:19" s="4" customFormat="1" hidden="1">
      <c r="A749" s="18">
        <v>11</v>
      </c>
      <c r="B749" s="19" t="s">
        <v>1556</v>
      </c>
      <c r="C749" s="19" t="s">
        <v>1569</v>
      </c>
      <c r="D749" s="19" t="s">
        <v>1570</v>
      </c>
      <c r="E749" s="19" t="s">
        <v>9</v>
      </c>
      <c r="F749" s="20">
        <v>5.34</v>
      </c>
      <c r="G749" s="20">
        <v>4.79</v>
      </c>
      <c r="H749" s="20">
        <v>3.07</v>
      </c>
      <c r="I749" s="21">
        <v>45171778.189999998</v>
      </c>
      <c r="J749" s="21">
        <v>31940762.710000001</v>
      </c>
      <c r="K749" s="22">
        <v>0</v>
      </c>
      <c r="L749" s="21">
        <v>36441750.990000002</v>
      </c>
      <c r="M749" s="21">
        <v>21544289.890000001</v>
      </c>
      <c r="N749" s="23" t="e">
        <f>INDEX(Cost!$E:$E,MATCH(Result_Risk7!$C749,Cost!$A:$A,0))</f>
        <v>#N/A</v>
      </c>
      <c r="O749" s="23" t="e">
        <f t="shared" si="44"/>
        <v>#N/A</v>
      </c>
      <c r="P749" s="24" t="str">
        <f t="shared" si="45"/>
        <v>60%</v>
      </c>
      <c r="Q749" s="23" t="e">
        <f t="shared" si="46"/>
        <v>#N/A</v>
      </c>
      <c r="R749" s="25" t="e">
        <f t="shared" si="47"/>
        <v>#N/A</v>
      </c>
      <c r="S749" s="11"/>
    </row>
    <row r="750" spans="1:19" s="4" customFormat="1" hidden="1">
      <c r="A750" s="18">
        <v>11</v>
      </c>
      <c r="B750" s="19" t="s">
        <v>1556</v>
      </c>
      <c r="C750" s="19" t="s">
        <v>1571</v>
      </c>
      <c r="D750" s="19" t="s">
        <v>1572</v>
      </c>
      <c r="E750" s="19" t="s">
        <v>9</v>
      </c>
      <c r="F750" s="20">
        <v>3.65</v>
      </c>
      <c r="G750" s="20">
        <v>3.44</v>
      </c>
      <c r="H750" s="20">
        <v>2.87</v>
      </c>
      <c r="I750" s="21">
        <v>64200491.409999996</v>
      </c>
      <c r="J750" s="21">
        <v>51548124.18</v>
      </c>
      <c r="K750" s="22">
        <v>0</v>
      </c>
      <c r="L750" s="21">
        <v>55518950.719999999</v>
      </c>
      <c r="M750" s="21">
        <v>45232914.140000001</v>
      </c>
      <c r="N750" s="23" t="e">
        <f>INDEX(Cost!$E:$E,MATCH(Result_Risk7!$C750,Cost!$A:$A,0))</f>
        <v>#N/A</v>
      </c>
      <c r="O750" s="23" t="e">
        <f t="shared" si="44"/>
        <v>#N/A</v>
      </c>
      <c r="P750" s="24" t="str">
        <f t="shared" si="45"/>
        <v>50%</v>
      </c>
      <c r="Q750" s="23" t="e">
        <f t="shared" si="46"/>
        <v>#N/A</v>
      </c>
      <c r="R750" s="25" t="e">
        <f t="shared" si="47"/>
        <v>#N/A</v>
      </c>
      <c r="S750" s="11"/>
    </row>
    <row r="751" spans="1:19" s="4" customFormat="1" hidden="1">
      <c r="A751" s="18">
        <v>11</v>
      </c>
      <c r="B751" s="19" t="s">
        <v>1556</v>
      </c>
      <c r="C751" s="19" t="s">
        <v>1573</v>
      </c>
      <c r="D751" s="19" t="s">
        <v>1574</v>
      </c>
      <c r="E751" s="19" t="s">
        <v>9</v>
      </c>
      <c r="F751" s="20">
        <v>24.84</v>
      </c>
      <c r="G751" s="20">
        <v>24.59</v>
      </c>
      <c r="H751" s="20">
        <v>23.6</v>
      </c>
      <c r="I751" s="21">
        <v>42839653.82</v>
      </c>
      <c r="J751" s="21">
        <v>8309781.1200000001</v>
      </c>
      <c r="K751" s="22">
        <v>0</v>
      </c>
      <c r="L751" s="21">
        <v>12187204.18</v>
      </c>
      <c r="M751" s="21">
        <v>40623168.600000001</v>
      </c>
      <c r="N751" s="23" t="e">
        <f>INDEX(Cost!$E:$E,MATCH(Result_Risk7!$C751,Cost!$A:$A,0))</f>
        <v>#N/A</v>
      </c>
      <c r="O751" s="23" t="e">
        <f t="shared" si="44"/>
        <v>#N/A</v>
      </c>
      <c r="P751" s="24" t="str">
        <f t="shared" si="45"/>
        <v>60%</v>
      </c>
      <c r="Q751" s="23" t="e">
        <f t="shared" si="46"/>
        <v>#N/A</v>
      </c>
      <c r="R751" s="25" t="e">
        <f t="shared" si="47"/>
        <v>#N/A</v>
      </c>
      <c r="S751" s="11"/>
    </row>
    <row r="752" spans="1:19" s="4" customFormat="1" hidden="1">
      <c r="A752" s="18">
        <v>11</v>
      </c>
      <c r="B752" s="19" t="s">
        <v>1575</v>
      </c>
      <c r="C752" s="19" t="s">
        <v>1576</v>
      </c>
      <c r="D752" s="19" t="s">
        <v>1577</v>
      </c>
      <c r="E752" s="19" t="s">
        <v>47</v>
      </c>
      <c r="F752" s="20">
        <v>2.5299999999999998</v>
      </c>
      <c r="G752" s="20">
        <v>2.4300000000000002</v>
      </c>
      <c r="H752" s="20">
        <v>0.87</v>
      </c>
      <c r="I752" s="21">
        <v>495630977.10000002</v>
      </c>
      <c r="J752" s="21">
        <v>465532704.94</v>
      </c>
      <c r="K752" s="22">
        <v>0</v>
      </c>
      <c r="L752" s="21">
        <v>457592159.63</v>
      </c>
      <c r="M752" s="21">
        <v>-40769605.149999999</v>
      </c>
      <c r="N752" s="23" t="e">
        <f>INDEX(Cost!$E:$E,MATCH(Result_Risk7!$C752,Cost!$A:$A,0))</f>
        <v>#N/A</v>
      </c>
      <c r="O752" s="23" t="e">
        <f t="shared" si="44"/>
        <v>#N/A</v>
      </c>
      <c r="P752" s="24" t="str">
        <f t="shared" si="45"/>
        <v>0%</v>
      </c>
      <c r="Q752" s="23" t="e">
        <f t="shared" si="46"/>
        <v>#N/A</v>
      </c>
      <c r="R752" s="25" t="e">
        <f t="shared" si="47"/>
        <v>#N/A</v>
      </c>
      <c r="S752" s="11"/>
    </row>
    <row r="753" spans="1:19" s="4" customFormat="1" hidden="1">
      <c r="A753" s="18">
        <v>11</v>
      </c>
      <c r="B753" s="19" t="s">
        <v>1575</v>
      </c>
      <c r="C753" s="19" t="s">
        <v>1578</v>
      </c>
      <c r="D753" s="19" t="s">
        <v>1579</v>
      </c>
      <c r="E753" s="19" t="s">
        <v>9</v>
      </c>
      <c r="F753" s="20">
        <v>8.32</v>
      </c>
      <c r="G753" s="20">
        <v>8.16</v>
      </c>
      <c r="H753" s="20">
        <v>3.96</v>
      </c>
      <c r="I753" s="21">
        <v>111510076.17</v>
      </c>
      <c r="J753" s="21">
        <v>46608390.310000002</v>
      </c>
      <c r="K753" s="22">
        <v>0</v>
      </c>
      <c r="L753" s="21">
        <v>49040199.130000003</v>
      </c>
      <c r="M753" s="21">
        <v>45130243.68</v>
      </c>
      <c r="N753" s="23" t="e">
        <f>INDEX(Cost!$E:$E,MATCH(Result_Risk7!$C753,Cost!$A:$A,0))</f>
        <v>#N/A</v>
      </c>
      <c r="O753" s="23" t="e">
        <f t="shared" si="44"/>
        <v>#N/A</v>
      </c>
      <c r="P753" s="24" t="str">
        <f t="shared" si="45"/>
        <v>60%</v>
      </c>
      <c r="Q753" s="23" t="e">
        <f t="shared" si="46"/>
        <v>#N/A</v>
      </c>
      <c r="R753" s="25" t="e">
        <f t="shared" si="47"/>
        <v>#N/A</v>
      </c>
      <c r="S753" s="11"/>
    </row>
    <row r="754" spans="1:19" s="4" customFormat="1" hidden="1">
      <c r="A754" s="18">
        <v>11</v>
      </c>
      <c r="B754" s="19" t="s">
        <v>1575</v>
      </c>
      <c r="C754" s="19" t="s">
        <v>1580</v>
      </c>
      <c r="D754" s="19" t="s">
        <v>1581</v>
      </c>
      <c r="E754" s="19" t="s">
        <v>9</v>
      </c>
      <c r="F754" s="20">
        <v>3.77</v>
      </c>
      <c r="G754" s="20">
        <v>3.53</v>
      </c>
      <c r="H754" s="20">
        <v>2.4300000000000002</v>
      </c>
      <c r="I754" s="21">
        <v>108335700.97</v>
      </c>
      <c r="J754" s="21">
        <v>57049084.100000001</v>
      </c>
      <c r="K754" s="22">
        <v>0</v>
      </c>
      <c r="L754" s="21">
        <v>58660056.340000004</v>
      </c>
      <c r="M754" s="21">
        <v>55995437.240000002</v>
      </c>
      <c r="N754" s="23" t="e">
        <f>INDEX(Cost!$E:$E,MATCH(Result_Risk7!$C754,Cost!$A:$A,0))</f>
        <v>#N/A</v>
      </c>
      <c r="O754" s="23" t="e">
        <f t="shared" si="44"/>
        <v>#N/A</v>
      </c>
      <c r="P754" s="24" t="str">
        <f t="shared" si="45"/>
        <v>40%</v>
      </c>
      <c r="Q754" s="23" t="e">
        <f t="shared" si="46"/>
        <v>#N/A</v>
      </c>
      <c r="R754" s="25" t="e">
        <f t="shared" si="47"/>
        <v>#N/A</v>
      </c>
      <c r="S754" s="11"/>
    </row>
    <row r="755" spans="1:19" s="4" customFormat="1" hidden="1">
      <c r="A755" s="18">
        <v>11</v>
      </c>
      <c r="B755" s="19" t="s">
        <v>1575</v>
      </c>
      <c r="C755" s="19" t="s">
        <v>1582</v>
      </c>
      <c r="D755" s="19" t="s">
        <v>1583</v>
      </c>
      <c r="E755" s="19" t="s">
        <v>9</v>
      </c>
      <c r="F755" s="20">
        <v>3.9</v>
      </c>
      <c r="G755" s="20">
        <v>3.57</v>
      </c>
      <c r="H755" s="20">
        <v>3.03</v>
      </c>
      <c r="I755" s="21">
        <v>26691737.059999999</v>
      </c>
      <c r="J755" s="21">
        <v>14807412.1</v>
      </c>
      <c r="K755" s="22">
        <v>0</v>
      </c>
      <c r="L755" s="21">
        <v>17165894.859999999</v>
      </c>
      <c r="M755" s="21">
        <v>18453556.600000001</v>
      </c>
      <c r="N755" s="23" t="e">
        <f>INDEX(Cost!$E:$E,MATCH(Result_Risk7!$C755,Cost!$A:$A,0))</f>
        <v>#N/A</v>
      </c>
      <c r="O755" s="23" t="e">
        <f t="shared" si="44"/>
        <v>#N/A</v>
      </c>
      <c r="P755" s="24" t="str">
        <f t="shared" si="45"/>
        <v>60%</v>
      </c>
      <c r="Q755" s="23" t="e">
        <f t="shared" si="46"/>
        <v>#N/A</v>
      </c>
      <c r="R755" s="25" t="e">
        <f t="shared" si="47"/>
        <v>#N/A</v>
      </c>
      <c r="S755" s="11"/>
    </row>
    <row r="756" spans="1:19" s="4" customFormat="1" hidden="1">
      <c r="A756" s="18">
        <v>11</v>
      </c>
      <c r="B756" s="19" t="s">
        <v>1575</v>
      </c>
      <c r="C756" s="19" t="s">
        <v>1584</v>
      </c>
      <c r="D756" s="19" t="s">
        <v>1585</v>
      </c>
      <c r="E756" s="19" t="s">
        <v>9</v>
      </c>
      <c r="F756" s="20">
        <v>2.95</v>
      </c>
      <c r="G756" s="20">
        <v>2.76</v>
      </c>
      <c r="H756" s="20">
        <v>2.0099999999999998</v>
      </c>
      <c r="I756" s="21">
        <v>28160747.260000002</v>
      </c>
      <c r="J756" s="21">
        <v>9775311.2899999991</v>
      </c>
      <c r="K756" s="22">
        <v>0</v>
      </c>
      <c r="L756" s="21">
        <v>12572196.939999999</v>
      </c>
      <c r="M756" s="21">
        <v>14566216.99</v>
      </c>
      <c r="N756" s="23" t="e">
        <f>INDEX(Cost!$E:$E,MATCH(Result_Risk7!$C756,Cost!$A:$A,0))</f>
        <v>#N/A</v>
      </c>
      <c r="O756" s="23" t="e">
        <f t="shared" si="44"/>
        <v>#N/A</v>
      </c>
      <c r="P756" s="24" t="str">
        <f t="shared" si="45"/>
        <v>40%</v>
      </c>
      <c r="Q756" s="23" t="e">
        <f t="shared" si="46"/>
        <v>#N/A</v>
      </c>
      <c r="R756" s="25" t="e">
        <f t="shared" si="47"/>
        <v>#N/A</v>
      </c>
      <c r="S756" s="11"/>
    </row>
    <row r="757" spans="1:19" s="4" customFormat="1" hidden="1">
      <c r="A757" s="18">
        <v>11</v>
      </c>
      <c r="B757" s="19" t="s">
        <v>1575</v>
      </c>
      <c r="C757" s="19" t="s">
        <v>1586</v>
      </c>
      <c r="D757" s="19" t="s">
        <v>1587</v>
      </c>
      <c r="E757" s="19" t="s">
        <v>9</v>
      </c>
      <c r="F757" s="20">
        <v>2.54</v>
      </c>
      <c r="G757" s="20">
        <v>2.48</v>
      </c>
      <c r="H757" s="20">
        <v>0.82</v>
      </c>
      <c r="I757" s="21">
        <v>179772565.22</v>
      </c>
      <c r="J757" s="21">
        <v>99153649.760000005</v>
      </c>
      <c r="K757" s="22">
        <v>0</v>
      </c>
      <c r="L757" s="21">
        <v>123920327.95</v>
      </c>
      <c r="M757" s="21">
        <v>-20433375.449999999</v>
      </c>
      <c r="N757" s="23" t="e">
        <f>INDEX(Cost!$E:$E,MATCH(Result_Risk7!$C757,Cost!$A:$A,0))</f>
        <v>#N/A</v>
      </c>
      <c r="O757" s="23" t="e">
        <f t="shared" si="44"/>
        <v>#N/A</v>
      </c>
      <c r="P757" s="24" t="str">
        <f t="shared" si="45"/>
        <v>0%</v>
      </c>
      <c r="Q757" s="23" t="e">
        <f t="shared" si="46"/>
        <v>#N/A</v>
      </c>
      <c r="R757" s="25" t="e">
        <f t="shared" si="47"/>
        <v>#N/A</v>
      </c>
      <c r="S757" s="11"/>
    </row>
    <row r="758" spans="1:19" s="4" customFormat="1" hidden="1">
      <c r="A758" s="18">
        <v>11</v>
      </c>
      <c r="B758" s="19" t="s">
        <v>1575</v>
      </c>
      <c r="C758" s="19" t="s">
        <v>1588</v>
      </c>
      <c r="D758" s="19" t="s">
        <v>1589</v>
      </c>
      <c r="E758" s="19" t="s">
        <v>9</v>
      </c>
      <c r="F758" s="20">
        <v>7.84</v>
      </c>
      <c r="G758" s="20">
        <v>7.64</v>
      </c>
      <c r="H758" s="20">
        <v>2.12</v>
      </c>
      <c r="I758" s="21">
        <v>63851278.18</v>
      </c>
      <c r="J758" s="21">
        <v>43415545.130000003</v>
      </c>
      <c r="K758" s="22">
        <v>0</v>
      </c>
      <c r="L758" s="21">
        <v>44858266.219999999</v>
      </c>
      <c r="M758" s="21">
        <v>10426142.619999999</v>
      </c>
      <c r="N758" s="23" t="e">
        <f>INDEX(Cost!$E:$E,MATCH(Result_Risk7!$C758,Cost!$A:$A,0))</f>
        <v>#N/A</v>
      </c>
      <c r="O758" s="23" t="e">
        <f t="shared" si="44"/>
        <v>#N/A</v>
      </c>
      <c r="P758" s="24" t="str">
        <f t="shared" si="45"/>
        <v>40%</v>
      </c>
      <c r="Q758" s="23" t="e">
        <f t="shared" si="46"/>
        <v>#N/A</v>
      </c>
      <c r="R758" s="25" t="e">
        <f t="shared" si="47"/>
        <v>#N/A</v>
      </c>
      <c r="S758" s="11"/>
    </row>
    <row r="759" spans="1:19" s="4" customFormat="1" hidden="1">
      <c r="A759" s="18">
        <v>11</v>
      </c>
      <c r="B759" s="19" t="s">
        <v>1575</v>
      </c>
      <c r="C759" s="19" t="s">
        <v>1590</v>
      </c>
      <c r="D759" s="19" t="s">
        <v>1591</v>
      </c>
      <c r="E759" s="19" t="s">
        <v>9</v>
      </c>
      <c r="F759" s="20">
        <v>4.6100000000000003</v>
      </c>
      <c r="G759" s="20">
        <v>4.2300000000000004</v>
      </c>
      <c r="H759" s="20">
        <v>1.74</v>
      </c>
      <c r="I759" s="21">
        <v>34381362.049999997</v>
      </c>
      <c r="J759" s="21">
        <v>16484702.210000001</v>
      </c>
      <c r="K759" s="22">
        <v>0</v>
      </c>
      <c r="L759" s="21">
        <v>21373706.91</v>
      </c>
      <c r="M759" s="21">
        <v>7023823.4000000004</v>
      </c>
      <c r="N759" s="23" t="e">
        <f>INDEX(Cost!$E:$E,MATCH(Result_Risk7!$C759,Cost!$A:$A,0))</f>
        <v>#N/A</v>
      </c>
      <c r="O759" s="23" t="e">
        <f t="shared" si="44"/>
        <v>#N/A</v>
      </c>
      <c r="P759" s="24" t="str">
        <f t="shared" si="45"/>
        <v>30%</v>
      </c>
      <c r="Q759" s="23" t="e">
        <f t="shared" si="46"/>
        <v>#N/A</v>
      </c>
      <c r="R759" s="25" t="e">
        <f t="shared" si="47"/>
        <v>#N/A</v>
      </c>
      <c r="S759" s="11"/>
    </row>
    <row r="760" spans="1:19" s="4" customFormat="1" hidden="1">
      <c r="A760" s="18">
        <v>11</v>
      </c>
      <c r="B760" s="19" t="s">
        <v>1575</v>
      </c>
      <c r="C760" s="19" t="s">
        <v>1592</v>
      </c>
      <c r="D760" s="19" t="s">
        <v>1593</v>
      </c>
      <c r="E760" s="19" t="s">
        <v>9</v>
      </c>
      <c r="F760" s="20">
        <v>2.2799999999999998</v>
      </c>
      <c r="G760" s="20">
        <v>2.12</v>
      </c>
      <c r="H760" s="20">
        <v>1.6</v>
      </c>
      <c r="I760" s="21">
        <v>19457103.559999999</v>
      </c>
      <c r="J760" s="21">
        <v>18487151.030000001</v>
      </c>
      <c r="K760" s="22">
        <v>0</v>
      </c>
      <c r="L760" s="21">
        <v>21376316.59</v>
      </c>
      <c r="M760" s="21">
        <v>13099383.960000001</v>
      </c>
      <c r="N760" s="23" t="e">
        <f>INDEX(Cost!$E:$E,MATCH(Result_Risk7!$C760,Cost!$A:$A,0))</f>
        <v>#N/A</v>
      </c>
      <c r="O760" s="23" t="e">
        <f t="shared" si="44"/>
        <v>#N/A</v>
      </c>
      <c r="P760" s="24" t="str">
        <f t="shared" si="45"/>
        <v>30%</v>
      </c>
      <c r="Q760" s="23" t="e">
        <f t="shared" si="46"/>
        <v>#N/A</v>
      </c>
      <c r="R760" s="25" t="e">
        <f t="shared" si="47"/>
        <v>#N/A</v>
      </c>
      <c r="S760" s="11"/>
    </row>
    <row r="761" spans="1:19" s="4" customFormat="1" hidden="1">
      <c r="A761" s="18">
        <v>11</v>
      </c>
      <c r="B761" s="19" t="s">
        <v>1575</v>
      </c>
      <c r="C761" s="19" t="s">
        <v>1594</v>
      </c>
      <c r="D761" s="19" t="s">
        <v>1595</v>
      </c>
      <c r="E761" s="19" t="s">
        <v>9</v>
      </c>
      <c r="F761" s="20">
        <v>8.41</v>
      </c>
      <c r="G761" s="20">
        <v>8.1</v>
      </c>
      <c r="H761" s="20">
        <v>2.2200000000000002</v>
      </c>
      <c r="I761" s="21">
        <v>139537708.62</v>
      </c>
      <c r="J761" s="21">
        <v>90832698.370000005</v>
      </c>
      <c r="K761" s="22">
        <v>0</v>
      </c>
      <c r="L761" s="21">
        <v>91466941.090000004</v>
      </c>
      <c r="M761" s="21">
        <v>22966555.879999999</v>
      </c>
      <c r="N761" s="23" t="e">
        <f>INDEX(Cost!$E:$E,MATCH(Result_Risk7!$C761,Cost!$A:$A,0))</f>
        <v>#N/A</v>
      </c>
      <c r="O761" s="23" t="e">
        <f t="shared" si="44"/>
        <v>#N/A</v>
      </c>
      <c r="P761" s="24" t="str">
        <f t="shared" si="45"/>
        <v>40%</v>
      </c>
      <c r="Q761" s="23" t="e">
        <f t="shared" si="46"/>
        <v>#N/A</v>
      </c>
      <c r="R761" s="25" t="e">
        <f t="shared" si="47"/>
        <v>#N/A</v>
      </c>
      <c r="S761" s="11"/>
    </row>
    <row r="762" spans="1:19" s="4" customFormat="1" hidden="1">
      <c r="A762" s="18">
        <v>11</v>
      </c>
      <c r="B762" s="19" t="s">
        <v>1575</v>
      </c>
      <c r="C762" s="19" t="s">
        <v>1596</v>
      </c>
      <c r="D762" s="19" t="s">
        <v>1597</v>
      </c>
      <c r="E762" s="19" t="s">
        <v>9</v>
      </c>
      <c r="F762" s="20">
        <v>4.8600000000000003</v>
      </c>
      <c r="G762" s="20">
        <v>4.75</v>
      </c>
      <c r="H762" s="20">
        <v>1.46</v>
      </c>
      <c r="I762" s="21">
        <v>74858971.189999998</v>
      </c>
      <c r="J762" s="21">
        <v>52011044.490000002</v>
      </c>
      <c r="K762" s="22">
        <v>0</v>
      </c>
      <c r="L762" s="21">
        <v>54070529.109999999</v>
      </c>
      <c r="M762" s="21">
        <v>8926859.1400000006</v>
      </c>
      <c r="N762" s="23" t="e">
        <f>INDEX(Cost!$E:$E,MATCH(Result_Risk7!$C762,Cost!$A:$A,0))</f>
        <v>#N/A</v>
      </c>
      <c r="O762" s="23" t="e">
        <f t="shared" si="44"/>
        <v>#N/A</v>
      </c>
      <c r="P762" s="24" t="str">
        <f t="shared" si="45"/>
        <v>0%</v>
      </c>
      <c r="Q762" s="23" t="e">
        <f t="shared" si="46"/>
        <v>#N/A</v>
      </c>
      <c r="R762" s="25" t="e">
        <f t="shared" si="47"/>
        <v>#N/A</v>
      </c>
      <c r="S762" s="11"/>
    </row>
    <row r="763" spans="1:19" s="4" customFormat="1" hidden="1">
      <c r="A763" s="18">
        <v>11</v>
      </c>
      <c r="B763" s="19" t="s">
        <v>1598</v>
      </c>
      <c r="C763" s="19" t="s">
        <v>1599</v>
      </c>
      <c r="D763" s="19" t="s">
        <v>1600</v>
      </c>
      <c r="E763" s="19" t="s">
        <v>6</v>
      </c>
      <c r="F763" s="20">
        <v>3.29</v>
      </c>
      <c r="G763" s="20">
        <v>3.08</v>
      </c>
      <c r="H763" s="20">
        <v>1.28</v>
      </c>
      <c r="I763" s="21">
        <v>1314130180.0799999</v>
      </c>
      <c r="J763" s="21">
        <v>370112262.10000002</v>
      </c>
      <c r="K763" s="22">
        <v>0</v>
      </c>
      <c r="L763" s="21">
        <v>423056219.38999999</v>
      </c>
      <c r="M763" s="21">
        <v>144536199.56</v>
      </c>
      <c r="N763" s="23" t="e">
        <f>INDEX(Cost!$E:$E,MATCH(Result_Risk7!$C763,Cost!$A:$A,0))</f>
        <v>#N/A</v>
      </c>
      <c r="O763" s="23" t="e">
        <f t="shared" si="44"/>
        <v>#N/A</v>
      </c>
      <c r="P763" s="24" t="str">
        <f t="shared" si="45"/>
        <v>0%</v>
      </c>
      <c r="Q763" s="23" t="e">
        <f t="shared" si="46"/>
        <v>#N/A</v>
      </c>
      <c r="R763" s="25" t="e">
        <f t="shared" si="47"/>
        <v>#N/A</v>
      </c>
      <c r="S763" s="11"/>
    </row>
    <row r="764" spans="1:19" s="4" customFormat="1" hidden="1">
      <c r="A764" s="18">
        <v>11</v>
      </c>
      <c r="B764" s="19" t="s">
        <v>1598</v>
      </c>
      <c r="C764" s="19" t="s">
        <v>1601</v>
      </c>
      <c r="D764" s="19" t="s">
        <v>1602</v>
      </c>
      <c r="E764" s="19" t="s">
        <v>9</v>
      </c>
      <c r="F764" s="20">
        <v>10.56</v>
      </c>
      <c r="G764" s="20">
        <v>10.15</v>
      </c>
      <c r="H764" s="20">
        <v>8.52</v>
      </c>
      <c r="I764" s="21">
        <v>56279407.18</v>
      </c>
      <c r="J764" s="21">
        <v>48153077.939999998</v>
      </c>
      <c r="K764" s="22">
        <v>0</v>
      </c>
      <c r="L764" s="21">
        <v>49569744.520000003</v>
      </c>
      <c r="M764" s="21">
        <v>44267976.789999999</v>
      </c>
      <c r="N764" s="23" t="e">
        <f>INDEX(Cost!$E:$E,MATCH(Result_Risk7!$C764,Cost!$A:$A,0))</f>
        <v>#N/A</v>
      </c>
      <c r="O764" s="23" t="e">
        <f t="shared" si="44"/>
        <v>#N/A</v>
      </c>
      <c r="P764" s="24" t="str">
        <f t="shared" si="45"/>
        <v>60%</v>
      </c>
      <c r="Q764" s="23" t="e">
        <f t="shared" si="46"/>
        <v>#N/A</v>
      </c>
      <c r="R764" s="25" t="e">
        <f t="shared" si="47"/>
        <v>#N/A</v>
      </c>
      <c r="S764" s="11"/>
    </row>
    <row r="765" spans="1:19" s="4" customFormat="1" hidden="1">
      <c r="A765" s="18">
        <v>11</v>
      </c>
      <c r="B765" s="19" t="s">
        <v>1598</v>
      </c>
      <c r="C765" s="19" t="s">
        <v>1603</v>
      </c>
      <c r="D765" s="19" t="s">
        <v>1604</v>
      </c>
      <c r="E765" s="19" t="s">
        <v>9</v>
      </c>
      <c r="F765" s="20">
        <v>3.43</v>
      </c>
      <c r="G765" s="20">
        <v>3.26</v>
      </c>
      <c r="H765" s="20">
        <v>1.42</v>
      </c>
      <c r="I765" s="21">
        <v>62953323.210000001</v>
      </c>
      <c r="J765" s="21">
        <v>64727601.700000003</v>
      </c>
      <c r="K765" s="22">
        <v>0</v>
      </c>
      <c r="L765" s="21">
        <v>71188991.090000004</v>
      </c>
      <c r="M765" s="21">
        <v>10963124.82</v>
      </c>
      <c r="N765" s="23" t="e">
        <f>INDEX(Cost!$E:$E,MATCH(Result_Risk7!$C765,Cost!$A:$A,0))</f>
        <v>#N/A</v>
      </c>
      <c r="O765" s="23" t="e">
        <f t="shared" si="44"/>
        <v>#N/A</v>
      </c>
      <c r="P765" s="24" t="str">
        <f t="shared" si="45"/>
        <v>0%</v>
      </c>
      <c r="Q765" s="23" t="e">
        <f t="shared" si="46"/>
        <v>#N/A</v>
      </c>
      <c r="R765" s="25" t="e">
        <f t="shared" si="47"/>
        <v>#N/A</v>
      </c>
      <c r="S765" s="11"/>
    </row>
    <row r="766" spans="1:19" s="4" customFormat="1" hidden="1">
      <c r="A766" s="18">
        <v>11</v>
      </c>
      <c r="B766" s="19" t="s">
        <v>1598</v>
      </c>
      <c r="C766" s="19" t="s">
        <v>1605</v>
      </c>
      <c r="D766" s="19" t="s">
        <v>1606</v>
      </c>
      <c r="E766" s="19" t="s">
        <v>9</v>
      </c>
      <c r="F766" s="20">
        <v>6.15</v>
      </c>
      <c r="G766" s="20">
        <v>5.86</v>
      </c>
      <c r="H766" s="20">
        <v>4.6900000000000004</v>
      </c>
      <c r="I766" s="21">
        <v>134720793.49000001</v>
      </c>
      <c r="J766" s="21">
        <v>120372531.68000001</v>
      </c>
      <c r="K766" s="22">
        <v>0</v>
      </c>
      <c r="L766" s="21">
        <v>130101276.95</v>
      </c>
      <c r="M766" s="21">
        <v>96569520.5</v>
      </c>
      <c r="N766" s="23" t="e">
        <f>INDEX(Cost!$E:$E,MATCH(Result_Risk7!$C766,Cost!$A:$A,0))</f>
        <v>#N/A</v>
      </c>
      <c r="O766" s="23" t="e">
        <f t="shared" si="44"/>
        <v>#N/A</v>
      </c>
      <c r="P766" s="24" t="str">
        <f t="shared" si="45"/>
        <v>60%</v>
      </c>
      <c r="Q766" s="23" t="e">
        <f t="shared" si="46"/>
        <v>#N/A</v>
      </c>
      <c r="R766" s="25" t="e">
        <f t="shared" si="47"/>
        <v>#N/A</v>
      </c>
      <c r="S766" s="11"/>
    </row>
    <row r="767" spans="1:19" s="4" customFormat="1" hidden="1">
      <c r="A767" s="18">
        <v>11</v>
      </c>
      <c r="B767" s="19" t="s">
        <v>1598</v>
      </c>
      <c r="C767" s="19" t="s">
        <v>1607</v>
      </c>
      <c r="D767" s="19" t="s">
        <v>1608</v>
      </c>
      <c r="E767" s="19" t="s">
        <v>9</v>
      </c>
      <c r="F767" s="20">
        <v>4.1100000000000003</v>
      </c>
      <c r="G767" s="20">
        <v>3.88</v>
      </c>
      <c r="H767" s="20">
        <v>1.69</v>
      </c>
      <c r="I767" s="21">
        <v>34197322.729999997</v>
      </c>
      <c r="J767" s="21">
        <v>32397898.989999998</v>
      </c>
      <c r="K767" s="22">
        <v>0</v>
      </c>
      <c r="L767" s="21">
        <v>31990127.399999999</v>
      </c>
      <c r="M767" s="21">
        <v>7532472.7699999996</v>
      </c>
      <c r="N767" s="23" t="e">
        <f>INDEX(Cost!$E:$E,MATCH(Result_Risk7!$C767,Cost!$A:$A,0))</f>
        <v>#N/A</v>
      </c>
      <c r="O767" s="23" t="e">
        <f t="shared" si="44"/>
        <v>#N/A</v>
      </c>
      <c r="P767" s="24" t="str">
        <f t="shared" si="45"/>
        <v>30%</v>
      </c>
      <c r="Q767" s="23" t="e">
        <f t="shared" si="46"/>
        <v>#N/A</v>
      </c>
      <c r="R767" s="25" t="e">
        <f t="shared" si="47"/>
        <v>#N/A</v>
      </c>
      <c r="S767" s="11"/>
    </row>
    <row r="768" spans="1:19" s="4" customFormat="1" hidden="1">
      <c r="A768" s="18">
        <v>11</v>
      </c>
      <c r="B768" s="19" t="s">
        <v>1598</v>
      </c>
      <c r="C768" s="19" t="s">
        <v>1609</v>
      </c>
      <c r="D768" s="19" t="s">
        <v>1610</v>
      </c>
      <c r="E768" s="19" t="s">
        <v>9</v>
      </c>
      <c r="F768" s="20">
        <v>1.32</v>
      </c>
      <c r="G768" s="20">
        <v>1.1599999999999999</v>
      </c>
      <c r="H768" s="20">
        <v>0.8</v>
      </c>
      <c r="I768" s="21">
        <v>10171627.27</v>
      </c>
      <c r="J768" s="21">
        <v>18536650.48</v>
      </c>
      <c r="K768" s="22">
        <v>1</v>
      </c>
      <c r="L768" s="21">
        <v>19818975.109999999</v>
      </c>
      <c r="M768" s="21">
        <v>-7105304.1500000004</v>
      </c>
      <c r="N768" s="23" t="e">
        <f>INDEX(Cost!$E:$E,MATCH(Result_Risk7!$C768,Cost!$A:$A,0))</f>
        <v>#N/A</v>
      </c>
      <c r="O768" s="23" t="e">
        <f t="shared" si="44"/>
        <v>#N/A</v>
      </c>
      <c r="P768" s="24" t="str">
        <f t="shared" si="45"/>
        <v>0%</v>
      </c>
      <c r="Q768" s="23" t="e">
        <f t="shared" si="46"/>
        <v>#N/A</v>
      </c>
      <c r="R768" s="25" t="e">
        <f t="shared" si="47"/>
        <v>#N/A</v>
      </c>
      <c r="S768" s="11"/>
    </row>
    <row r="769" spans="1:19" s="4" customFormat="1" hidden="1">
      <c r="A769" s="18">
        <v>11</v>
      </c>
      <c r="B769" s="19" t="s">
        <v>1598</v>
      </c>
      <c r="C769" s="19" t="s">
        <v>1611</v>
      </c>
      <c r="D769" s="19" t="s">
        <v>1612</v>
      </c>
      <c r="E769" s="19" t="s">
        <v>9</v>
      </c>
      <c r="F769" s="20">
        <v>4.79</v>
      </c>
      <c r="G769" s="20">
        <v>4.4000000000000004</v>
      </c>
      <c r="H769" s="20">
        <v>3.68</v>
      </c>
      <c r="I769" s="21">
        <v>56970604.689999998</v>
      </c>
      <c r="J769" s="21">
        <v>20803830.030000001</v>
      </c>
      <c r="K769" s="22">
        <v>0</v>
      </c>
      <c r="L769" s="21">
        <v>24010969.329999998</v>
      </c>
      <c r="M769" s="21">
        <v>39895549.969999999</v>
      </c>
      <c r="N769" s="23" t="e">
        <f>INDEX(Cost!$E:$E,MATCH(Result_Risk7!$C769,Cost!$A:$A,0))</f>
        <v>#N/A</v>
      </c>
      <c r="O769" s="23" t="e">
        <f t="shared" si="44"/>
        <v>#N/A</v>
      </c>
      <c r="P769" s="24" t="str">
        <f t="shared" si="45"/>
        <v>60%</v>
      </c>
      <c r="Q769" s="23" t="e">
        <f t="shared" si="46"/>
        <v>#N/A</v>
      </c>
      <c r="R769" s="25" t="e">
        <f t="shared" si="47"/>
        <v>#N/A</v>
      </c>
      <c r="S769" s="11"/>
    </row>
    <row r="770" spans="1:19" s="4" customFormat="1" hidden="1">
      <c r="A770" s="18">
        <v>11</v>
      </c>
      <c r="B770" s="19" t="s">
        <v>1598</v>
      </c>
      <c r="C770" s="19" t="s">
        <v>1613</v>
      </c>
      <c r="D770" s="19" t="s">
        <v>1614</v>
      </c>
      <c r="E770" s="19" t="s">
        <v>9</v>
      </c>
      <c r="F770" s="20">
        <v>3.76</v>
      </c>
      <c r="G770" s="20">
        <v>3.54</v>
      </c>
      <c r="H770" s="20">
        <v>2.87</v>
      </c>
      <c r="I770" s="21">
        <v>362340216.41000003</v>
      </c>
      <c r="J770" s="21">
        <v>186488235.74000001</v>
      </c>
      <c r="K770" s="22">
        <v>0</v>
      </c>
      <c r="L770" s="21">
        <v>220025179.34999999</v>
      </c>
      <c r="M770" s="21">
        <v>244787222.55000001</v>
      </c>
      <c r="N770" s="23" t="e">
        <f>INDEX(Cost!$E:$E,MATCH(Result_Risk7!$C770,Cost!$A:$A,0))</f>
        <v>#N/A</v>
      </c>
      <c r="O770" s="23" t="e">
        <f t="shared" si="44"/>
        <v>#N/A</v>
      </c>
      <c r="P770" s="24" t="str">
        <f t="shared" si="45"/>
        <v>50%</v>
      </c>
      <c r="Q770" s="23" t="e">
        <f t="shared" si="46"/>
        <v>#N/A</v>
      </c>
      <c r="R770" s="25" t="e">
        <f t="shared" si="47"/>
        <v>#N/A</v>
      </c>
      <c r="S770" s="11"/>
    </row>
    <row r="771" spans="1:19" s="4" customFormat="1" hidden="1">
      <c r="A771" s="18">
        <v>11</v>
      </c>
      <c r="B771" s="19" t="s">
        <v>1598</v>
      </c>
      <c r="C771" s="19" t="s">
        <v>1615</v>
      </c>
      <c r="D771" s="19" t="s">
        <v>1616</v>
      </c>
      <c r="E771" s="19" t="s">
        <v>47</v>
      </c>
      <c r="F771" s="20">
        <v>3.91</v>
      </c>
      <c r="G771" s="20">
        <v>3.68</v>
      </c>
      <c r="H771" s="20">
        <v>2.71</v>
      </c>
      <c r="I771" s="21">
        <v>399672858.55000001</v>
      </c>
      <c r="J771" s="21">
        <v>170180564.08000001</v>
      </c>
      <c r="K771" s="22">
        <v>0</v>
      </c>
      <c r="L771" s="21">
        <v>218257607.44999999</v>
      </c>
      <c r="M771" s="21">
        <v>232584083.22999999</v>
      </c>
      <c r="N771" s="23" t="e">
        <f>INDEX(Cost!$E:$E,MATCH(Result_Risk7!$C771,Cost!$A:$A,0))</f>
        <v>#N/A</v>
      </c>
      <c r="O771" s="23" t="e">
        <f t="shared" si="44"/>
        <v>#N/A</v>
      </c>
      <c r="P771" s="24" t="str">
        <f t="shared" si="45"/>
        <v>50%</v>
      </c>
      <c r="Q771" s="23" t="e">
        <f t="shared" si="46"/>
        <v>#N/A</v>
      </c>
      <c r="R771" s="25" t="e">
        <f t="shared" si="47"/>
        <v>#N/A</v>
      </c>
      <c r="S771" s="11"/>
    </row>
    <row r="772" spans="1:19" s="4" customFormat="1" hidden="1">
      <c r="A772" s="18">
        <v>11</v>
      </c>
      <c r="B772" s="19" t="s">
        <v>1598</v>
      </c>
      <c r="C772" s="19" t="s">
        <v>1617</v>
      </c>
      <c r="D772" s="19" t="s">
        <v>1618</v>
      </c>
      <c r="E772" s="19" t="s">
        <v>9</v>
      </c>
      <c r="F772" s="20">
        <v>2.4500000000000002</v>
      </c>
      <c r="G772" s="20">
        <v>2.23</v>
      </c>
      <c r="H772" s="20">
        <v>1.26</v>
      </c>
      <c r="I772" s="21">
        <v>42323606.479999997</v>
      </c>
      <c r="J772" s="21">
        <v>38825764.350000001</v>
      </c>
      <c r="K772" s="22">
        <v>0</v>
      </c>
      <c r="L772" s="21">
        <v>43051020.18</v>
      </c>
      <c r="M772" s="21">
        <v>7596206.1900000004</v>
      </c>
      <c r="N772" s="23" t="e">
        <f>INDEX(Cost!$E:$E,MATCH(Result_Risk7!$C772,Cost!$A:$A,0))</f>
        <v>#N/A</v>
      </c>
      <c r="O772" s="23" t="e">
        <f t="shared" ref="O772:O835" si="48">M772-N772</f>
        <v>#N/A</v>
      </c>
      <c r="P772" s="24" t="str">
        <f t="shared" ref="P772:P835" si="49">IF(H772&gt;3,"60%",IF(H772&gt;=2.51,"50%",IF(H772&gt;=2.01,"40%",IF(H772&gt;=1.51,"30%","0%"))))</f>
        <v>0%</v>
      </c>
      <c r="Q772" s="23" t="e">
        <f t="shared" ref="Q772:Q835" si="50">IF(O772&gt;0,O772*P772,0)</f>
        <v>#N/A</v>
      </c>
      <c r="R772" s="25" t="e">
        <f t="shared" ref="R772:R835" si="51">IF(Q772&gt;0,"ลงทุนได้","")</f>
        <v>#N/A</v>
      </c>
      <c r="S772" s="11"/>
    </row>
    <row r="773" spans="1:19" s="4" customFormat="1" hidden="1">
      <c r="A773" s="18">
        <v>11</v>
      </c>
      <c r="B773" s="19" t="s">
        <v>1598</v>
      </c>
      <c r="C773" s="19" t="s">
        <v>1619</v>
      </c>
      <c r="D773" s="19" t="s">
        <v>1620</v>
      </c>
      <c r="E773" s="19" t="s">
        <v>9</v>
      </c>
      <c r="F773" s="20">
        <v>2.9</v>
      </c>
      <c r="G773" s="20">
        <v>2.8</v>
      </c>
      <c r="H773" s="20">
        <v>1.1200000000000001</v>
      </c>
      <c r="I773" s="21">
        <v>104289218.33</v>
      </c>
      <c r="J773" s="21">
        <v>65750653.840000004</v>
      </c>
      <c r="K773" s="22">
        <v>0</v>
      </c>
      <c r="L773" s="21">
        <v>66517106.130000003</v>
      </c>
      <c r="M773" s="21">
        <v>6523585.2199999997</v>
      </c>
      <c r="N773" s="23" t="e">
        <f>INDEX(Cost!$E:$E,MATCH(Result_Risk7!$C773,Cost!$A:$A,0))</f>
        <v>#N/A</v>
      </c>
      <c r="O773" s="23" t="e">
        <f t="shared" si="48"/>
        <v>#N/A</v>
      </c>
      <c r="P773" s="24" t="str">
        <f t="shared" si="49"/>
        <v>0%</v>
      </c>
      <c r="Q773" s="23" t="e">
        <f t="shared" si="50"/>
        <v>#N/A</v>
      </c>
      <c r="R773" s="25" t="e">
        <f t="shared" si="51"/>
        <v>#N/A</v>
      </c>
      <c r="S773" s="11"/>
    </row>
    <row r="774" spans="1:19" s="4" customFormat="1" hidden="1">
      <c r="A774" s="18">
        <v>11</v>
      </c>
      <c r="B774" s="19" t="s">
        <v>1598</v>
      </c>
      <c r="C774" s="19" t="s">
        <v>1621</v>
      </c>
      <c r="D774" s="19" t="s">
        <v>1622</v>
      </c>
      <c r="E774" s="19" t="s">
        <v>9</v>
      </c>
      <c r="F774" s="20">
        <v>3.26</v>
      </c>
      <c r="G774" s="20">
        <v>3.12</v>
      </c>
      <c r="H774" s="20">
        <v>2.08</v>
      </c>
      <c r="I774" s="21">
        <v>100014910.26000001</v>
      </c>
      <c r="J774" s="21">
        <v>56141961.460000001</v>
      </c>
      <c r="K774" s="22">
        <v>0</v>
      </c>
      <c r="L774" s="21">
        <v>59697861.920000002</v>
      </c>
      <c r="M774" s="21">
        <v>47582775.200000003</v>
      </c>
      <c r="N774" s="23" t="e">
        <f>INDEX(Cost!$E:$E,MATCH(Result_Risk7!$C774,Cost!$A:$A,0))</f>
        <v>#N/A</v>
      </c>
      <c r="O774" s="23" t="e">
        <f t="shared" si="48"/>
        <v>#N/A</v>
      </c>
      <c r="P774" s="24" t="str">
        <f t="shared" si="49"/>
        <v>40%</v>
      </c>
      <c r="Q774" s="23" t="e">
        <f t="shared" si="50"/>
        <v>#N/A</v>
      </c>
      <c r="R774" s="25" t="e">
        <f t="shared" si="51"/>
        <v>#N/A</v>
      </c>
      <c r="S774" s="11"/>
    </row>
    <row r="775" spans="1:19" s="4" customFormat="1" hidden="1">
      <c r="A775" s="18">
        <v>11</v>
      </c>
      <c r="B775" s="19" t="s">
        <v>1598</v>
      </c>
      <c r="C775" s="19" t="s">
        <v>1623</v>
      </c>
      <c r="D775" s="19" t="s">
        <v>1624</v>
      </c>
      <c r="E775" s="19" t="s">
        <v>9</v>
      </c>
      <c r="F775" s="20">
        <v>3.6</v>
      </c>
      <c r="G775" s="20">
        <v>3.36</v>
      </c>
      <c r="H775" s="20">
        <v>2.93</v>
      </c>
      <c r="I775" s="21">
        <v>82599507.260000005</v>
      </c>
      <c r="J775" s="21">
        <v>70575022.709999993</v>
      </c>
      <c r="K775" s="22">
        <v>0</v>
      </c>
      <c r="L775" s="21">
        <v>76068587</v>
      </c>
      <c r="M775" s="21">
        <v>61378057.210000001</v>
      </c>
      <c r="N775" s="23" t="e">
        <f>INDEX(Cost!$E:$E,MATCH(Result_Risk7!$C775,Cost!$A:$A,0))</f>
        <v>#N/A</v>
      </c>
      <c r="O775" s="23" t="e">
        <f t="shared" si="48"/>
        <v>#N/A</v>
      </c>
      <c r="P775" s="24" t="str">
        <f t="shared" si="49"/>
        <v>50%</v>
      </c>
      <c r="Q775" s="23" t="e">
        <f t="shared" si="50"/>
        <v>#N/A</v>
      </c>
      <c r="R775" s="25" t="e">
        <f t="shared" si="51"/>
        <v>#N/A</v>
      </c>
      <c r="S775" s="11"/>
    </row>
    <row r="776" spans="1:19" s="4" customFormat="1" hidden="1">
      <c r="A776" s="18">
        <v>11</v>
      </c>
      <c r="B776" s="19" t="s">
        <v>1598</v>
      </c>
      <c r="C776" s="19" t="s">
        <v>1625</v>
      </c>
      <c r="D776" s="19" t="s">
        <v>1626</v>
      </c>
      <c r="E776" s="19" t="s">
        <v>47</v>
      </c>
      <c r="F776" s="20">
        <v>10.37</v>
      </c>
      <c r="G776" s="20">
        <v>10.119999999999999</v>
      </c>
      <c r="H776" s="20">
        <v>9.0399999999999991</v>
      </c>
      <c r="I776" s="21">
        <v>705713051.13999999</v>
      </c>
      <c r="J776" s="21">
        <v>453935287.37</v>
      </c>
      <c r="K776" s="22">
        <v>0</v>
      </c>
      <c r="L776" s="21">
        <v>478396876.29000002</v>
      </c>
      <c r="M776" s="21">
        <v>605150920.66999996</v>
      </c>
      <c r="N776" s="23" t="e">
        <f>INDEX(Cost!$E:$E,MATCH(Result_Risk7!$C776,Cost!$A:$A,0))</f>
        <v>#N/A</v>
      </c>
      <c r="O776" s="23" t="e">
        <f t="shared" si="48"/>
        <v>#N/A</v>
      </c>
      <c r="P776" s="24" t="str">
        <f t="shared" si="49"/>
        <v>60%</v>
      </c>
      <c r="Q776" s="23" t="e">
        <f t="shared" si="50"/>
        <v>#N/A</v>
      </c>
      <c r="R776" s="25" t="e">
        <f t="shared" si="51"/>
        <v>#N/A</v>
      </c>
      <c r="S776" s="11"/>
    </row>
    <row r="777" spans="1:19" s="4" customFormat="1" hidden="1">
      <c r="A777" s="18">
        <v>11</v>
      </c>
      <c r="B777" s="19" t="s">
        <v>1598</v>
      </c>
      <c r="C777" s="19" t="s">
        <v>1627</v>
      </c>
      <c r="D777" s="19" t="s">
        <v>1628</v>
      </c>
      <c r="E777" s="19" t="s">
        <v>9</v>
      </c>
      <c r="F777" s="20">
        <v>1.75</v>
      </c>
      <c r="G777" s="20">
        <v>1.59</v>
      </c>
      <c r="H777" s="20">
        <v>1.1200000000000001</v>
      </c>
      <c r="I777" s="21">
        <v>18179768.609999999</v>
      </c>
      <c r="J777" s="21">
        <v>17143487.699999999</v>
      </c>
      <c r="K777" s="22">
        <v>0</v>
      </c>
      <c r="L777" s="21">
        <v>17972425.48</v>
      </c>
      <c r="M777" s="21">
        <v>2510157.8199999998</v>
      </c>
      <c r="N777" s="23" t="e">
        <f>INDEX(Cost!$E:$E,MATCH(Result_Risk7!$C777,Cost!$A:$A,0))</f>
        <v>#N/A</v>
      </c>
      <c r="O777" s="23" t="e">
        <f t="shared" si="48"/>
        <v>#N/A</v>
      </c>
      <c r="P777" s="24" t="str">
        <f t="shared" si="49"/>
        <v>0%</v>
      </c>
      <c r="Q777" s="23" t="e">
        <f t="shared" si="50"/>
        <v>#N/A</v>
      </c>
      <c r="R777" s="25" t="e">
        <f t="shared" si="51"/>
        <v>#N/A</v>
      </c>
      <c r="S777" s="11"/>
    </row>
    <row r="778" spans="1:19" s="4" customFormat="1" hidden="1">
      <c r="A778" s="18">
        <v>11</v>
      </c>
      <c r="B778" s="19" t="s">
        <v>1598</v>
      </c>
      <c r="C778" s="19" t="s">
        <v>1629</v>
      </c>
      <c r="D778" s="19" t="s">
        <v>1630</v>
      </c>
      <c r="E778" s="19" t="s">
        <v>9</v>
      </c>
      <c r="F778" s="20">
        <v>7.48</v>
      </c>
      <c r="G778" s="20">
        <v>7.15</v>
      </c>
      <c r="H778" s="20">
        <v>5.39</v>
      </c>
      <c r="I778" s="21">
        <v>65179796.850000001</v>
      </c>
      <c r="J778" s="21">
        <v>39121758.289999999</v>
      </c>
      <c r="K778" s="22">
        <v>0</v>
      </c>
      <c r="L778" s="21">
        <v>43334442.259999998</v>
      </c>
      <c r="M778" s="21">
        <v>44185757.68</v>
      </c>
      <c r="N778" s="23" t="e">
        <f>INDEX(Cost!$E:$E,MATCH(Result_Risk7!$C778,Cost!$A:$A,0))</f>
        <v>#N/A</v>
      </c>
      <c r="O778" s="23" t="e">
        <f t="shared" si="48"/>
        <v>#N/A</v>
      </c>
      <c r="P778" s="24" t="str">
        <f t="shared" si="49"/>
        <v>60%</v>
      </c>
      <c r="Q778" s="23" t="e">
        <f t="shared" si="50"/>
        <v>#N/A</v>
      </c>
      <c r="R778" s="25" t="e">
        <f t="shared" si="51"/>
        <v>#N/A</v>
      </c>
      <c r="S778" s="11"/>
    </row>
    <row r="779" spans="1:19" s="4" customFormat="1" hidden="1">
      <c r="A779" s="18">
        <v>11</v>
      </c>
      <c r="B779" s="19" t="s">
        <v>1598</v>
      </c>
      <c r="C779" s="19" t="s">
        <v>1631</v>
      </c>
      <c r="D779" s="19" t="s">
        <v>1632</v>
      </c>
      <c r="E779" s="19" t="s">
        <v>9</v>
      </c>
      <c r="F779" s="20">
        <v>3.22</v>
      </c>
      <c r="G779" s="20">
        <v>3.07</v>
      </c>
      <c r="H779" s="20">
        <v>2.91</v>
      </c>
      <c r="I779" s="21">
        <v>52036997.539999999</v>
      </c>
      <c r="J779" s="21">
        <v>10964319.66</v>
      </c>
      <c r="K779" s="22">
        <v>0</v>
      </c>
      <c r="L779" s="21">
        <v>13590083.73</v>
      </c>
      <c r="M779" s="21">
        <v>44648010.399999999</v>
      </c>
      <c r="N779" s="23" t="e">
        <f>INDEX(Cost!$E:$E,MATCH(Result_Risk7!$C779,Cost!$A:$A,0))</f>
        <v>#N/A</v>
      </c>
      <c r="O779" s="23" t="e">
        <f t="shared" si="48"/>
        <v>#N/A</v>
      </c>
      <c r="P779" s="24" t="str">
        <f t="shared" si="49"/>
        <v>50%</v>
      </c>
      <c r="Q779" s="23" t="e">
        <f t="shared" si="50"/>
        <v>#N/A</v>
      </c>
      <c r="R779" s="25" t="e">
        <f t="shared" si="51"/>
        <v>#N/A</v>
      </c>
      <c r="S779" s="11"/>
    </row>
    <row r="780" spans="1:19" s="4" customFormat="1" hidden="1">
      <c r="A780" s="18">
        <v>11</v>
      </c>
      <c r="B780" s="19" t="s">
        <v>1598</v>
      </c>
      <c r="C780" s="19" t="s">
        <v>1633</v>
      </c>
      <c r="D780" s="19" t="s">
        <v>1634</v>
      </c>
      <c r="E780" s="19" t="s">
        <v>9</v>
      </c>
      <c r="F780" s="20">
        <v>1.84</v>
      </c>
      <c r="G780" s="20">
        <v>1.7</v>
      </c>
      <c r="H780" s="20">
        <v>1</v>
      </c>
      <c r="I780" s="21">
        <v>13019531.83</v>
      </c>
      <c r="J780" s="21">
        <v>13485136.279999999</v>
      </c>
      <c r="K780" s="22">
        <v>0</v>
      </c>
      <c r="L780" s="21">
        <v>13189973.779999999</v>
      </c>
      <c r="M780" s="21">
        <v>44038.93</v>
      </c>
      <c r="N780" s="23" t="e">
        <f>INDEX(Cost!$E:$E,MATCH(Result_Risk7!$C780,Cost!$A:$A,0))</f>
        <v>#N/A</v>
      </c>
      <c r="O780" s="23" t="e">
        <f t="shared" si="48"/>
        <v>#N/A</v>
      </c>
      <c r="P780" s="24" t="str">
        <f t="shared" si="49"/>
        <v>0%</v>
      </c>
      <c r="Q780" s="23" t="e">
        <f t="shared" si="50"/>
        <v>#N/A</v>
      </c>
      <c r="R780" s="25" t="e">
        <f t="shared" si="51"/>
        <v>#N/A</v>
      </c>
      <c r="S780" s="11"/>
    </row>
    <row r="781" spans="1:19" s="4" customFormat="1" hidden="1">
      <c r="A781" s="18">
        <v>11</v>
      </c>
      <c r="B781" s="19" t="s">
        <v>1598</v>
      </c>
      <c r="C781" s="19" t="s">
        <v>1635</v>
      </c>
      <c r="D781" s="19" t="s">
        <v>1636</v>
      </c>
      <c r="E781" s="19" t="s">
        <v>9</v>
      </c>
      <c r="F781" s="20">
        <v>1.45</v>
      </c>
      <c r="G781" s="20">
        <v>1.28</v>
      </c>
      <c r="H781" s="20">
        <v>1.01</v>
      </c>
      <c r="I781" s="21">
        <v>7520953.3399999999</v>
      </c>
      <c r="J781" s="21">
        <v>3165441.96</v>
      </c>
      <c r="K781" s="22">
        <v>1</v>
      </c>
      <c r="L781" s="21">
        <v>5259204.9800000004</v>
      </c>
      <c r="M781" s="21">
        <v>192327.05</v>
      </c>
      <c r="N781" s="23" t="e">
        <f>INDEX(Cost!$E:$E,MATCH(Result_Risk7!$C781,Cost!$A:$A,0))</f>
        <v>#N/A</v>
      </c>
      <c r="O781" s="23" t="e">
        <f t="shared" si="48"/>
        <v>#N/A</v>
      </c>
      <c r="P781" s="24" t="str">
        <f t="shared" si="49"/>
        <v>0%</v>
      </c>
      <c r="Q781" s="23" t="e">
        <f t="shared" si="50"/>
        <v>#N/A</v>
      </c>
      <c r="R781" s="25" t="e">
        <f t="shared" si="51"/>
        <v>#N/A</v>
      </c>
      <c r="S781" s="11"/>
    </row>
    <row r="782" spans="1:19" s="4" customFormat="1" hidden="1">
      <c r="A782" s="18">
        <v>11</v>
      </c>
      <c r="B782" s="19" t="s">
        <v>1598</v>
      </c>
      <c r="C782" s="19" t="s">
        <v>1637</v>
      </c>
      <c r="D782" s="19" t="s">
        <v>1320</v>
      </c>
      <c r="E782" s="19" t="s">
        <v>9</v>
      </c>
      <c r="F782" s="20">
        <v>2.64</v>
      </c>
      <c r="G782" s="20">
        <v>2.4</v>
      </c>
      <c r="H782" s="20">
        <v>1.38</v>
      </c>
      <c r="I782" s="21">
        <v>17697768.039999999</v>
      </c>
      <c r="J782" s="21">
        <v>11377582.369999999</v>
      </c>
      <c r="K782" s="22">
        <v>0</v>
      </c>
      <c r="L782" s="21">
        <v>12236892.25</v>
      </c>
      <c r="M782" s="21">
        <v>4045371.74</v>
      </c>
      <c r="N782" s="23" t="e">
        <f>INDEX(Cost!$E:$E,MATCH(Result_Risk7!$C782,Cost!$A:$A,0))</f>
        <v>#N/A</v>
      </c>
      <c r="O782" s="23" t="e">
        <f t="shared" si="48"/>
        <v>#N/A</v>
      </c>
      <c r="P782" s="24" t="str">
        <f t="shared" si="49"/>
        <v>0%</v>
      </c>
      <c r="Q782" s="23" t="e">
        <f t="shared" si="50"/>
        <v>#N/A</v>
      </c>
      <c r="R782" s="25" t="e">
        <f t="shared" si="51"/>
        <v>#N/A</v>
      </c>
      <c r="S782" s="11"/>
    </row>
    <row r="783" spans="1:19" s="4" customFormat="1" hidden="1">
      <c r="A783" s="18">
        <v>11</v>
      </c>
      <c r="B783" s="19" t="s">
        <v>1598</v>
      </c>
      <c r="C783" s="19" t="s">
        <v>1638</v>
      </c>
      <c r="D783" s="19" t="s">
        <v>1639</v>
      </c>
      <c r="E783" s="19" t="s">
        <v>9</v>
      </c>
      <c r="F783" s="20">
        <v>1.76</v>
      </c>
      <c r="G783" s="20">
        <v>1.6</v>
      </c>
      <c r="H783" s="20">
        <v>0.96</v>
      </c>
      <c r="I783" s="21">
        <v>13664756.630000001</v>
      </c>
      <c r="J783" s="21">
        <v>23244070.809999999</v>
      </c>
      <c r="K783" s="22">
        <v>0</v>
      </c>
      <c r="L783" s="21">
        <v>21961909.27</v>
      </c>
      <c r="M783" s="21">
        <v>-805162.6</v>
      </c>
      <c r="N783" s="23" t="e">
        <f>INDEX(Cost!$E:$E,MATCH(Result_Risk7!$C783,Cost!$A:$A,0))</f>
        <v>#N/A</v>
      </c>
      <c r="O783" s="23" t="e">
        <f t="shared" si="48"/>
        <v>#N/A</v>
      </c>
      <c r="P783" s="24" t="str">
        <f t="shared" si="49"/>
        <v>0%</v>
      </c>
      <c r="Q783" s="23" t="e">
        <f t="shared" si="50"/>
        <v>#N/A</v>
      </c>
      <c r="R783" s="25" t="e">
        <f t="shared" si="51"/>
        <v>#N/A</v>
      </c>
      <c r="S783" s="11"/>
    </row>
    <row r="784" spans="1:19" s="4" customFormat="1" hidden="1">
      <c r="A784" s="18">
        <v>11</v>
      </c>
      <c r="B784" s="19" t="s">
        <v>1598</v>
      </c>
      <c r="C784" s="19" t="s">
        <v>1640</v>
      </c>
      <c r="D784" s="19" t="s">
        <v>1641</v>
      </c>
      <c r="E784" s="19" t="s">
        <v>9</v>
      </c>
      <c r="F784" s="20">
        <v>3.48</v>
      </c>
      <c r="G784" s="20">
        <v>3.17</v>
      </c>
      <c r="H784" s="20">
        <v>3.16</v>
      </c>
      <c r="I784" s="21">
        <v>35307784.799999997</v>
      </c>
      <c r="J784" s="21">
        <v>14480688.57</v>
      </c>
      <c r="K784" s="22">
        <v>0</v>
      </c>
      <c r="L784" s="21">
        <v>16214248.57</v>
      </c>
      <c r="M784" s="21">
        <v>30681185.920000002</v>
      </c>
      <c r="N784" s="23" t="e">
        <f>INDEX(Cost!$E:$E,MATCH(Result_Risk7!$C784,Cost!$A:$A,0))</f>
        <v>#N/A</v>
      </c>
      <c r="O784" s="23" t="e">
        <f t="shared" si="48"/>
        <v>#N/A</v>
      </c>
      <c r="P784" s="24" t="str">
        <f t="shared" si="49"/>
        <v>60%</v>
      </c>
      <c r="Q784" s="23" t="e">
        <f t="shared" si="50"/>
        <v>#N/A</v>
      </c>
      <c r="R784" s="25" t="e">
        <f t="shared" si="51"/>
        <v>#N/A</v>
      </c>
      <c r="S784" s="11"/>
    </row>
    <row r="785" spans="1:19" s="4" customFormat="1" hidden="1">
      <c r="A785" s="18">
        <v>11</v>
      </c>
      <c r="B785" s="19" t="s">
        <v>1598</v>
      </c>
      <c r="C785" s="19" t="s">
        <v>1642</v>
      </c>
      <c r="D785" s="19" t="s">
        <v>1643</v>
      </c>
      <c r="E785" s="19" t="s">
        <v>9</v>
      </c>
      <c r="F785" s="20">
        <v>6.93</v>
      </c>
      <c r="G785" s="20">
        <v>6.58</v>
      </c>
      <c r="H785" s="20">
        <v>5.91</v>
      </c>
      <c r="I785" s="21">
        <v>69568447.099999994</v>
      </c>
      <c r="J785" s="21">
        <v>19194545.309999999</v>
      </c>
      <c r="K785" s="22">
        <v>0</v>
      </c>
      <c r="L785" s="21">
        <v>24046402.93</v>
      </c>
      <c r="M785" s="21">
        <v>57153822.560000002</v>
      </c>
      <c r="N785" s="23" t="e">
        <f>INDEX(Cost!$E:$E,MATCH(Result_Risk7!$C785,Cost!$A:$A,0))</f>
        <v>#N/A</v>
      </c>
      <c r="O785" s="23" t="e">
        <f t="shared" si="48"/>
        <v>#N/A</v>
      </c>
      <c r="P785" s="24" t="str">
        <f t="shared" si="49"/>
        <v>60%</v>
      </c>
      <c r="Q785" s="23" t="e">
        <f t="shared" si="50"/>
        <v>#N/A</v>
      </c>
      <c r="R785" s="25" t="e">
        <f t="shared" si="51"/>
        <v>#N/A</v>
      </c>
      <c r="S785" s="11"/>
    </row>
    <row r="786" spans="1:19" s="4" customFormat="1" hidden="1">
      <c r="A786" s="18">
        <v>11</v>
      </c>
      <c r="B786" s="19" t="s">
        <v>1644</v>
      </c>
      <c r="C786" s="19" t="s">
        <v>1645</v>
      </c>
      <c r="D786" s="19" t="s">
        <v>1646</v>
      </c>
      <c r="E786" s="19" t="s">
        <v>47</v>
      </c>
      <c r="F786" s="20">
        <v>2.89</v>
      </c>
      <c r="G786" s="20">
        <v>2.67</v>
      </c>
      <c r="H786" s="20">
        <v>1.0900000000000001</v>
      </c>
      <c r="I786" s="21">
        <v>175604015.31999999</v>
      </c>
      <c r="J786" s="21">
        <v>164721150.78</v>
      </c>
      <c r="K786" s="22">
        <v>0</v>
      </c>
      <c r="L786" s="21">
        <v>180865883.69999999</v>
      </c>
      <c r="M786" s="21">
        <v>8391374.1400000006</v>
      </c>
      <c r="N786" s="23" t="e">
        <f>INDEX(Cost!$E:$E,MATCH(Result_Risk7!$C786,Cost!$A:$A,0))</f>
        <v>#N/A</v>
      </c>
      <c r="O786" s="23" t="e">
        <f t="shared" si="48"/>
        <v>#N/A</v>
      </c>
      <c r="P786" s="24" t="str">
        <f t="shared" si="49"/>
        <v>0%</v>
      </c>
      <c r="Q786" s="23" t="e">
        <f t="shared" si="50"/>
        <v>#N/A</v>
      </c>
      <c r="R786" s="25" t="e">
        <f t="shared" si="51"/>
        <v>#N/A</v>
      </c>
      <c r="S786" s="11"/>
    </row>
    <row r="787" spans="1:19" s="4" customFormat="1" hidden="1">
      <c r="A787" s="18">
        <v>11</v>
      </c>
      <c r="B787" s="19" t="s">
        <v>1644</v>
      </c>
      <c r="C787" s="19" t="s">
        <v>1647</v>
      </c>
      <c r="D787" s="19" t="s">
        <v>1648</v>
      </c>
      <c r="E787" s="19" t="s">
        <v>47</v>
      </c>
      <c r="F787" s="20">
        <v>4.08</v>
      </c>
      <c r="G787" s="20">
        <v>3.9</v>
      </c>
      <c r="H787" s="20">
        <v>1.48</v>
      </c>
      <c r="I787" s="21">
        <v>165527342.05000001</v>
      </c>
      <c r="J787" s="21">
        <v>137548761.81999999</v>
      </c>
      <c r="K787" s="22">
        <v>0</v>
      </c>
      <c r="L787" s="21">
        <v>127926887.36</v>
      </c>
      <c r="M787" s="21">
        <v>25836084.899999999</v>
      </c>
      <c r="N787" s="23" t="e">
        <f>INDEX(Cost!$E:$E,MATCH(Result_Risk7!$C787,Cost!$A:$A,0))</f>
        <v>#N/A</v>
      </c>
      <c r="O787" s="23" t="e">
        <f t="shared" si="48"/>
        <v>#N/A</v>
      </c>
      <c r="P787" s="24" t="str">
        <f t="shared" si="49"/>
        <v>0%</v>
      </c>
      <c r="Q787" s="23" t="e">
        <f t="shared" si="50"/>
        <v>#N/A</v>
      </c>
      <c r="R787" s="25" t="e">
        <f t="shared" si="51"/>
        <v>#N/A</v>
      </c>
      <c r="S787" s="11"/>
    </row>
    <row r="788" spans="1:19" s="4" customFormat="1" hidden="1">
      <c r="A788" s="18">
        <v>11</v>
      </c>
      <c r="B788" s="19" t="s">
        <v>1644</v>
      </c>
      <c r="C788" s="19" t="s">
        <v>1649</v>
      </c>
      <c r="D788" s="19" t="s">
        <v>1650</v>
      </c>
      <c r="E788" s="19" t="s">
        <v>9</v>
      </c>
      <c r="F788" s="20">
        <v>10.45</v>
      </c>
      <c r="G788" s="20">
        <v>10.1</v>
      </c>
      <c r="H788" s="20">
        <v>5.86</v>
      </c>
      <c r="I788" s="21">
        <v>45685824.359999999</v>
      </c>
      <c r="J788" s="21">
        <v>12227597.6</v>
      </c>
      <c r="K788" s="22">
        <v>0</v>
      </c>
      <c r="L788" s="21">
        <v>22545754.030000001</v>
      </c>
      <c r="M788" s="21">
        <v>23476599.079999998</v>
      </c>
      <c r="N788" s="23" t="e">
        <f>INDEX(Cost!$E:$E,MATCH(Result_Risk7!$C788,Cost!$A:$A,0))</f>
        <v>#N/A</v>
      </c>
      <c r="O788" s="23" t="e">
        <f t="shared" si="48"/>
        <v>#N/A</v>
      </c>
      <c r="P788" s="24" t="str">
        <f t="shared" si="49"/>
        <v>60%</v>
      </c>
      <c r="Q788" s="23" t="e">
        <f t="shared" si="50"/>
        <v>#N/A</v>
      </c>
      <c r="R788" s="25" t="e">
        <f t="shared" si="51"/>
        <v>#N/A</v>
      </c>
      <c r="S788" s="11"/>
    </row>
    <row r="789" spans="1:19" s="4" customFormat="1" hidden="1">
      <c r="A789" s="18">
        <v>11</v>
      </c>
      <c r="B789" s="19" t="s">
        <v>1644</v>
      </c>
      <c r="C789" s="19" t="s">
        <v>1651</v>
      </c>
      <c r="D789" s="19" t="s">
        <v>1652</v>
      </c>
      <c r="E789" s="19" t="s">
        <v>9</v>
      </c>
      <c r="F789" s="20">
        <v>2.09</v>
      </c>
      <c r="G789" s="20">
        <v>2.0299999999999998</v>
      </c>
      <c r="H789" s="20">
        <v>1.35</v>
      </c>
      <c r="I789" s="21">
        <v>14492726.68</v>
      </c>
      <c r="J789" s="21">
        <v>8641385.3599999994</v>
      </c>
      <c r="K789" s="22">
        <v>0</v>
      </c>
      <c r="L789" s="21">
        <v>9905147.75</v>
      </c>
      <c r="M789" s="21">
        <v>4155463.49</v>
      </c>
      <c r="N789" s="23" t="e">
        <f>INDEX(Cost!$E:$E,MATCH(Result_Risk7!$C789,Cost!$A:$A,0))</f>
        <v>#N/A</v>
      </c>
      <c r="O789" s="23" t="e">
        <f t="shared" si="48"/>
        <v>#N/A</v>
      </c>
      <c r="P789" s="24" t="str">
        <f t="shared" si="49"/>
        <v>0%</v>
      </c>
      <c r="Q789" s="23" t="e">
        <f t="shared" si="50"/>
        <v>#N/A</v>
      </c>
      <c r="R789" s="25" t="e">
        <f t="shared" si="51"/>
        <v>#N/A</v>
      </c>
      <c r="S789" s="11"/>
    </row>
    <row r="790" spans="1:19" s="4" customFormat="1" hidden="1">
      <c r="A790" s="18">
        <v>11</v>
      </c>
      <c r="B790" s="19" t="s">
        <v>1644</v>
      </c>
      <c r="C790" s="19" t="s">
        <v>1653</v>
      </c>
      <c r="D790" s="19" t="s">
        <v>1654</v>
      </c>
      <c r="E790" s="19" t="s">
        <v>9</v>
      </c>
      <c r="F790" s="20">
        <v>2.0699999999999998</v>
      </c>
      <c r="G790" s="20">
        <v>1.75</v>
      </c>
      <c r="H790" s="20">
        <v>1.28</v>
      </c>
      <c r="I790" s="21">
        <v>23070924.07</v>
      </c>
      <c r="J790" s="21">
        <v>32161537.91</v>
      </c>
      <c r="K790" s="22">
        <v>0</v>
      </c>
      <c r="L790" s="21">
        <v>33444629.629999999</v>
      </c>
      <c r="M790" s="21">
        <v>5939043.4500000002</v>
      </c>
      <c r="N790" s="23" t="e">
        <f>INDEX(Cost!$E:$E,MATCH(Result_Risk7!$C790,Cost!$A:$A,0))</f>
        <v>#N/A</v>
      </c>
      <c r="O790" s="23" t="e">
        <f t="shared" si="48"/>
        <v>#N/A</v>
      </c>
      <c r="P790" s="24" t="str">
        <f t="shared" si="49"/>
        <v>0%</v>
      </c>
      <c r="Q790" s="23" t="e">
        <f t="shared" si="50"/>
        <v>#N/A</v>
      </c>
      <c r="R790" s="25" t="e">
        <f t="shared" si="51"/>
        <v>#N/A</v>
      </c>
      <c r="S790" s="11"/>
    </row>
    <row r="791" spans="1:19" s="4" customFormat="1" hidden="1">
      <c r="A791" s="18">
        <v>11</v>
      </c>
      <c r="B791" s="19" t="s">
        <v>1644</v>
      </c>
      <c r="C791" s="19" t="s">
        <v>1655</v>
      </c>
      <c r="D791" s="19" t="s">
        <v>481</v>
      </c>
      <c r="E791" s="19" t="s">
        <v>9</v>
      </c>
      <c r="F791" s="20">
        <v>5.61</v>
      </c>
      <c r="G791" s="20">
        <v>5.5</v>
      </c>
      <c r="H791" s="20">
        <v>2.2999999999999998</v>
      </c>
      <c r="I791" s="21">
        <v>28479002.079999998</v>
      </c>
      <c r="J791" s="21">
        <v>19093267.289999999</v>
      </c>
      <c r="K791" s="22">
        <v>0</v>
      </c>
      <c r="L791" s="21">
        <v>20790462.75</v>
      </c>
      <c r="M791" s="21">
        <v>7845662.4299999997</v>
      </c>
      <c r="N791" s="23" t="e">
        <f>INDEX(Cost!$E:$E,MATCH(Result_Risk7!$C791,Cost!$A:$A,0))</f>
        <v>#N/A</v>
      </c>
      <c r="O791" s="23" t="e">
        <f t="shared" si="48"/>
        <v>#N/A</v>
      </c>
      <c r="P791" s="24" t="str">
        <f t="shared" si="49"/>
        <v>40%</v>
      </c>
      <c r="Q791" s="23" t="e">
        <f t="shared" si="50"/>
        <v>#N/A</v>
      </c>
      <c r="R791" s="25" t="e">
        <f t="shared" si="51"/>
        <v>#N/A</v>
      </c>
      <c r="S791" s="11"/>
    </row>
    <row r="792" spans="1:19" s="4" customFormat="1" hidden="1">
      <c r="A792" s="18">
        <v>11</v>
      </c>
      <c r="B792" s="19" t="s">
        <v>1644</v>
      </c>
      <c r="C792" s="19" t="s">
        <v>1656</v>
      </c>
      <c r="D792" s="19" t="s">
        <v>1657</v>
      </c>
      <c r="E792" s="19" t="s">
        <v>9</v>
      </c>
      <c r="F792" s="20">
        <v>3.95</v>
      </c>
      <c r="G792" s="20">
        <v>3.84</v>
      </c>
      <c r="H792" s="20">
        <v>2.29</v>
      </c>
      <c r="I792" s="21">
        <v>78567874.510000005</v>
      </c>
      <c r="J792" s="21">
        <v>37600696.409999996</v>
      </c>
      <c r="K792" s="22">
        <v>0</v>
      </c>
      <c r="L792" s="21">
        <v>43097760.159999996</v>
      </c>
      <c r="M792" s="21">
        <v>29736399.309999999</v>
      </c>
      <c r="N792" s="23" t="e">
        <f>INDEX(Cost!$E:$E,MATCH(Result_Risk7!$C792,Cost!$A:$A,0))</f>
        <v>#N/A</v>
      </c>
      <c r="O792" s="23" t="e">
        <f t="shared" si="48"/>
        <v>#N/A</v>
      </c>
      <c r="P792" s="24" t="str">
        <f t="shared" si="49"/>
        <v>40%</v>
      </c>
      <c r="Q792" s="23" t="e">
        <f t="shared" si="50"/>
        <v>#N/A</v>
      </c>
      <c r="R792" s="25" t="e">
        <f t="shared" si="51"/>
        <v>#N/A</v>
      </c>
      <c r="S792" s="11"/>
    </row>
    <row r="793" spans="1:19" s="4" customFormat="1" hidden="1">
      <c r="A793" s="18">
        <v>11</v>
      </c>
      <c r="B793" s="19" t="s">
        <v>1644</v>
      </c>
      <c r="C793" s="19" t="s">
        <v>1658</v>
      </c>
      <c r="D793" s="19" t="s">
        <v>1659</v>
      </c>
      <c r="E793" s="19" t="s">
        <v>9</v>
      </c>
      <c r="F793" s="20">
        <v>2.91</v>
      </c>
      <c r="G793" s="20">
        <v>2.79</v>
      </c>
      <c r="H793" s="20">
        <v>1.41</v>
      </c>
      <c r="I793" s="21">
        <v>39341168.969999999</v>
      </c>
      <c r="J793" s="21">
        <v>25211269.469999999</v>
      </c>
      <c r="K793" s="22">
        <v>0</v>
      </c>
      <c r="L793" s="21">
        <v>24889343.890000001</v>
      </c>
      <c r="M793" s="21">
        <v>8439569.2100000009</v>
      </c>
      <c r="N793" s="23" t="e">
        <f>INDEX(Cost!$E:$E,MATCH(Result_Risk7!$C793,Cost!$A:$A,0))</f>
        <v>#N/A</v>
      </c>
      <c r="O793" s="23" t="e">
        <f t="shared" si="48"/>
        <v>#N/A</v>
      </c>
      <c r="P793" s="24" t="str">
        <f t="shared" si="49"/>
        <v>0%</v>
      </c>
      <c r="Q793" s="23" t="e">
        <f t="shared" si="50"/>
        <v>#N/A</v>
      </c>
      <c r="R793" s="25" t="e">
        <f t="shared" si="51"/>
        <v>#N/A</v>
      </c>
      <c r="S793" s="11"/>
    </row>
    <row r="794" spans="1:19" s="4" customFormat="1" hidden="1">
      <c r="A794" s="18">
        <v>11</v>
      </c>
      <c r="B794" s="19" t="s">
        <v>1644</v>
      </c>
      <c r="C794" s="19" t="s">
        <v>1660</v>
      </c>
      <c r="D794" s="19" t="s">
        <v>1661</v>
      </c>
      <c r="E794" s="19" t="s">
        <v>9</v>
      </c>
      <c r="F794" s="20">
        <v>2.65</v>
      </c>
      <c r="G794" s="20">
        <v>2.59</v>
      </c>
      <c r="H794" s="20">
        <v>1.36</v>
      </c>
      <c r="I794" s="21">
        <v>56228482.090000004</v>
      </c>
      <c r="J794" s="21">
        <v>41724600.82</v>
      </c>
      <c r="K794" s="22">
        <v>0</v>
      </c>
      <c r="L794" s="21">
        <v>43997298.280000001</v>
      </c>
      <c r="M794" s="21">
        <v>9527173.3900000006</v>
      </c>
      <c r="N794" s="23" t="e">
        <f>INDEX(Cost!$E:$E,MATCH(Result_Risk7!$C794,Cost!$A:$A,0))</f>
        <v>#N/A</v>
      </c>
      <c r="O794" s="23" t="e">
        <f t="shared" si="48"/>
        <v>#N/A</v>
      </c>
      <c r="P794" s="24" t="str">
        <f t="shared" si="49"/>
        <v>0%</v>
      </c>
      <c r="Q794" s="23" t="e">
        <f t="shared" si="50"/>
        <v>#N/A</v>
      </c>
      <c r="R794" s="25" t="e">
        <f t="shared" si="51"/>
        <v>#N/A</v>
      </c>
      <c r="S794" s="11"/>
    </row>
    <row r="795" spans="1:19" s="4" customFormat="1" hidden="1">
      <c r="A795" s="18">
        <v>11</v>
      </c>
      <c r="B795" s="19" t="s">
        <v>1662</v>
      </c>
      <c r="C795" s="19" t="s">
        <v>1663</v>
      </c>
      <c r="D795" s="19" t="s">
        <v>1664</v>
      </c>
      <c r="E795" s="19" t="s">
        <v>6</v>
      </c>
      <c r="F795" s="20">
        <v>2.4700000000000002</v>
      </c>
      <c r="G795" s="20">
        <v>2.37</v>
      </c>
      <c r="H795" s="20">
        <v>1.52</v>
      </c>
      <c r="I795" s="21">
        <v>703581346.87</v>
      </c>
      <c r="J795" s="21">
        <v>484488452.88</v>
      </c>
      <c r="K795" s="22">
        <v>0</v>
      </c>
      <c r="L795" s="21">
        <v>547747463.26999998</v>
      </c>
      <c r="M795" s="21">
        <v>250204231.31999999</v>
      </c>
      <c r="N795" s="23" t="e">
        <f>INDEX(Cost!$E:$E,MATCH(Result_Risk7!$C795,Cost!$A:$A,0))</f>
        <v>#N/A</v>
      </c>
      <c r="O795" s="23" t="e">
        <f t="shared" si="48"/>
        <v>#N/A</v>
      </c>
      <c r="P795" s="24" t="str">
        <f t="shared" si="49"/>
        <v>30%</v>
      </c>
      <c r="Q795" s="23" t="e">
        <f t="shared" si="50"/>
        <v>#N/A</v>
      </c>
      <c r="R795" s="25" t="e">
        <f t="shared" si="51"/>
        <v>#N/A</v>
      </c>
      <c r="S795" s="11"/>
    </row>
    <row r="796" spans="1:19" s="4" customFormat="1" hidden="1">
      <c r="A796" s="18">
        <v>11</v>
      </c>
      <c r="B796" s="19" t="s">
        <v>1662</v>
      </c>
      <c r="C796" s="19" t="s">
        <v>1665</v>
      </c>
      <c r="D796" s="19" t="s">
        <v>1666</v>
      </c>
      <c r="E796" s="19" t="s">
        <v>9</v>
      </c>
      <c r="F796" s="20">
        <v>3.94</v>
      </c>
      <c r="G796" s="20">
        <v>3.81</v>
      </c>
      <c r="H796" s="20">
        <v>2.86</v>
      </c>
      <c r="I796" s="21">
        <v>168628178.13</v>
      </c>
      <c r="J796" s="21">
        <v>55853986.689999998</v>
      </c>
      <c r="K796" s="22">
        <v>0</v>
      </c>
      <c r="L796" s="21">
        <v>82082535.989999995</v>
      </c>
      <c r="M796" s="21">
        <v>106566041.19</v>
      </c>
      <c r="N796" s="23" t="e">
        <f>INDEX(Cost!$E:$E,MATCH(Result_Risk7!$C796,Cost!$A:$A,0))</f>
        <v>#N/A</v>
      </c>
      <c r="O796" s="23" t="e">
        <f t="shared" si="48"/>
        <v>#N/A</v>
      </c>
      <c r="P796" s="24" t="str">
        <f t="shared" si="49"/>
        <v>50%</v>
      </c>
      <c r="Q796" s="23" t="e">
        <f t="shared" si="50"/>
        <v>#N/A</v>
      </c>
      <c r="R796" s="25" t="e">
        <f t="shared" si="51"/>
        <v>#N/A</v>
      </c>
      <c r="S796" s="11"/>
    </row>
    <row r="797" spans="1:19" s="4" customFormat="1" hidden="1">
      <c r="A797" s="18">
        <v>11</v>
      </c>
      <c r="B797" s="19" t="s">
        <v>1662</v>
      </c>
      <c r="C797" s="19" t="s">
        <v>1667</v>
      </c>
      <c r="D797" s="19" t="s">
        <v>1668</v>
      </c>
      <c r="E797" s="19" t="s">
        <v>9</v>
      </c>
      <c r="F797" s="20">
        <v>3.01</v>
      </c>
      <c r="G797" s="20">
        <v>2.89</v>
      </c>
      <c r="H797" s="20">
        <v>2.11</v>
      </c>
      <c r="I797" s="21">
        <v>76318363.900000006</v>
      </c>
      <c r="J797" s="21">
        <v>59592311.460000001</v>
      </c>
      <c r="K797" s="22">
        <v>0</v>
      </c>
      <c r="L797" s="21">
        <v>63869138.780000001</v>
      </c>
      <c r="M797" s="21">
        <v>42136870.07</v>
      </c>
      <c r="N797" s="23" t="e">
        <f>INDEX(Cost!$E:$E,MATCH(Result_Risk7!$C797,Cost!$A:$A,0))</f>
        <v>#N/A</v>
      </c>
      <c r="O797" s="23" t="e">
        <f t="shared" si="48"/>
        <v>#N/A</v>
      </c>
      <c r="P797" s="24" t="str">
        <f t="shared" si="49"/>
        <v>40%</v>
      </c>
      <c r="Q797" s="23" t="e">
        <f t="shared" si="50"/>
        <v>#N/A</v>
      </c>
      <c r="R797" s="25" t="e">
        <f t="shared" si="51"/>
        <v>#N/A</v>
      </c>
      <c r="S797" s="11"/>
    </row>
    <row r="798" spans="1:19" s="4" customFormat="1" hidden="1">
      <c r="A798" s="18">
        <v>11</v>
      </c>
      <c r="B798" s="19" t="s">
        <v>1662</v>
      </c>
      <c r="C798" s="19" t="s">
        <v>1669</v>
      </c>
      <c r="D798" s="19" t="s">
        <v>1670</v>
      </c>
      <c r="E798" s="19" t="s">
        <v>9</v>
      </c>
      <c r="F798" s="20">
        <v>8.4499999999999993</v>
      </c>
      <c r="G798" s="20">
        <v>8.1999999999999993</v>
      </c>
      <c r="H798" s="20">
        <v>4.0999999999999996</v>
      </c>
      <c r="I798" s="21">
        <v>97902225</v>
      </c>
      <c r="J798" s="21">
        <v>51646384.439999998</v>
      </c>
      <c r="K798" s="22">
        <v>0</v>
      </c>
      <c r="L798" s="21">
        <v>64008706.899999999</v>
      </c>
      <c r="M798" s="21">
        <v>40728774.170000002</v>
      </c>
      <c r="N798" s="23" t="e">
        <f>INDEX(Cost!$E:$E,MATCH(Result_Risk7!$C798,Cost!$A:$A,0))</f>
        <v>#N/A</v>
      </c>
      <c r="O798" s="23" t="e">
        <f t="shared" si="48"/>
        <v>#N/A</v>
      </c>
      <c r="P798" s="24" t="str">
        <f t="shared" si="49"/>
        <v>60%</v>
      </c>
      <c r="Q798" s="23" t="e">
        <f t="shared" si="50"/>
        <v>#N/A</v>
      </c>
      <c r="R798" s="25" t="e">
        <f t="shared" si="51"/>
        <v>#N/A</v>
      </c>
      <c r="S798" s="11"/>
    </row>
    <row r="799" spans="1:19" s="4" customFormat="1" hidden="1">
      <c r="A799" s="18">
        <v>11</v>
      </c>
      <c r="B799" s="19" t="s">
        <v>1671</v>
      </c>
      <c r="C799" s="19" t="s">
        <v>1672</v>
      </c>
      <c r="D799" s="19" t="s">
        <v>1673</v>
      </c>
      <c r="E799" s="19" t="s">
        <v>47</v>
      </c>
      <c r="F799" s="20">
        <v>2.7</v>
      </c>
      <c r="G799" s="20">
        <v>2.5499999999999998</v>
      </c>
      <c r="H799" s="20">
        <v>0.94</v>
      </c>
      <c r="I799" s="21">
        <v>226316890.56999999</v>
      </c>
      <c r="J799" s="21">
        <v>116503798.75</v>
      </c>
      <c r="K799" s="22">
        <v>0</v>
      </c>
      <c r="L799" s="21">
        <v>113122825.72</v>
      </c>
      <c r="M799" s="21">
        <v>-8573244.0099999998</v>
      </c>
      <c r="N799" s="23" t="e">
        <f>INDEX(Cost!$E:$E,MATCH(Result_Risk7!$C799,Cost!$A:$A,0))</f>
        <v>#N/A</v>
      </c>
      <c r="O799" s="23" t="e">
        <f t="shared" si="48"/>
        <v>#N/A</v>
      </c>
      <c r="P799" s="24" t="str">
        <f t="shared" si="49"/>
        <v>0%</v>
      </c>
      <c r="Q799" s="23" t="e">
        <f t="shared" si="50"/>
        <v>#N/A</v>
      </c>
      <c r="R799" s="25" t="e">
        <f t="shared" si="51"/>
        <v>#N/A</v>
      </c>
      <c r="S799" s="11"/>
    </row>
    <row r="800" spans="1:19" s="4" customFormat="1" hidden="1">
      <c r="A800" s="18">
        <v>11</v>
      </c>
      <c r="B800" s="19" t="s">
        <v>1671</v>
      </c>
      <c r="C800" s="19" t="s">
        <v>1674</v>
      </c>
      <c r="D800" s="19" t="s">
        <v>1675</v>
      </c>
      <c r="E800" s="19" t="s">
        <v>9</v>
      </c>
      <c r="F800" s="20">
        <v>3.56</v>
      </c>
      <c r="G800" s="20">
        <v>3.44</v>
      </c>
      <c r="H800" s="20">
        <v>0.47</v>
      </c>
      <c r="I800" s="21">
        <v>18085521.02</v>
      </c>
      <c r="J800" s="21">
        <v>17823796.489999998</v>
      </c>
      <c r="K800" s="22">
        <v>1</v>
      </c>
      <c r="L800" s="21">
        <v>19584112.129999999</v>
      </c>
      <c r="M800" s="21">
        <v>-3706672.3</v>
      </c>
      <c r="N800" s="23" t="e">
        <f>INDEX(Cost!$E:$E,MATCH(Result_Risk7!$C800,Cost!$A:$A,0))</f>
        <v>#N/A</v>
      </c>
      <c r="O800" s="23" t="e">
        <f t="shared" si="48"/>
        <v>#N/A</v>
      </c>
      <c r="P800" s="24" t="str">
        <f t="shared" si="49"/>
        <v>0%</v>
      </c>
      <c r="Q800" s="23" t="e">
        <f t="shared" si="50"/>
        <v>#N/A</v>
      </c>
      <c r="R800" s="25" t="e">
        <f t="shared" si="51"/>
        <v>#N/A</v>
      </c>
      <c r="S800" s="11"/>
    </row>
    <row r="801" spans="1:19" s="4" customFormat="1" hidden="1">
      <c r="A801" s="18">
        <v>11</v>
      </c>
      <c r="B801" s="19" t="s">
        <v>1671</v>
      </c>
      <c r="C801" s="19" t="s">
        <v>1676</v>
      </c>
      <c r="D801" s="19" t="s">
        <v>1677</v>
      </c>
      <c r="E801" s="19" t="s">
        <v>9</v>
      </c>
      <c r="F801" s="20">
        <v>3.87</v>
      </c>
      <c r="G801" s="20">
        <v>3.79</v>
      </c>
      <c r="H801" s="20">
        <v>1.02</v>
      </c>
      <c r="I801" s="21">
        <v>47596958.5</v>
      </c>
      <c r="J801" s="21">
        <v>33180615.93</v>
      </c>
      <c r="K801" s="22">
        <v>0</v>
      </c>
      <c r="L801" s="21">
        <v>33952142.920000002</v>
      </c>
      <c r="M801" s="21">
        <v>340838.86</v>
      </c>
      <c r="N801" s="23" t="e">
        <f>INDEX(Cost!$E:$E,MATCH(Result_Risk7!$C801,Cost!$A:$A,0))</f>
        <v>#N/A</v>
      </c>
      <c r="O801" s="23" t="e">
        <f t="shared" si="48"/>
        <v>#N/A</v>
      </c>
      <c r="P801" s="24" t="str">
        <f t="shared" si="49"/>
        <v>0%</v>
      </c>
      <c r="Q801" s="23" t="e">
        <f t="shared" si="50"/>
        <v>#N/A</v>
      </c>
      <c r="R801" s="25" t="e">
        <f t="shared" si="51"/>
        <v>#N/A</v>
      </c>
      <c r="S801" s="11"/>
    </row>
    <row r="802" spans="1:19" s="4" customFormat="1" hidden="1">
      <c r="A802" s="18">
        <v>11</v>
      </c>
      <c r="B802" s="19" t="s">
        <v>1671</v>
      </c>
      <c r="C802" s="19" t="s">
        <v>1678</v>
      </c>
      <c r="D802" s="19" t="s">
        <v>1679</v>
      </c>
      <c r="E802" s="19" t="s">
        <v>9</v>
      </c>
      <c r="F802" s="20">
        <v>7.25</v>
      </c>
      <c r="G802" s="20">
        <v>6.83</v>
      </c>
      <c r="H802" s="20">
        <v>3.93</v>
      </c>
      <c r="I802" s="21">
        <v>60547742.479999997</v>
      </c>
      <c r="J802" s="21">
        <v>33272913.609999999</v>
      </c>
      <c r="K802" s="22">
        <v>0</v>
      </c>
      <c r="L802" s="21">
        <v>35288281.670000002</v>
      </c>
      <c r="M802" s="21">
        <v>28333593.699999999</v>
      </c>
      <c r="N802" s="23" t="e">
        <f>INDEX(Cost!$E:$E,MATCH(Result_Risk7!$C802,Cost!$A:$A,0))</f>
        <v>#N/A</v>
      </c>
      <c r="O802" s="23" t="e">
        <f t="shared" si="48"/>
        <v>#N/A</v>
      </c>
      <c r="P802" s="24" t="str">
        <f t="shared" si="49"/>
        <v>60%</v>
      </c>
      <c r="Q802" s="23" t="e">
        <f t="shared" si="50"/>
        <v>#N/A</v>
      </c>
      <c r="R802" s="25" t="e">
        <f t="shared" si="51"/>
        <v>#N/A</v>
      </c>
      <c r="S802" s="11"/>
    </row>
    <row r="803" spans="1:19" s="4" customFormat="1" hidden="1">
      <c r="A803" s="18">
        <v>11</v>
      </c>
      <c r="B803" s="19" t="s">
        <v>1671</v>
      </c>
      <c r="C803" s="19" t="s">
        <v>1680</v>
      </c>
      <c r="D803" s="19" t="s">
        <v>1681</v>
      </c>
      <c r="E803" s="19" t="s">
        <v>9</v>
      </c>
      <c r="F803" s="20">
        <v>1.8</v>
      </c>
      <c r="G803" s="20">
        <v>1.69</v>
      </c>
      <c r="H803" s="20">
        <v>0.2</v>
      </c>
      <c r="I803" s="21">
        <v>6276278.8399999999</v>
      </c>
      <c r="J803" s="21">
        <v>6302010.2199999997</v>
      </c>
      <c r="K803" s="22">
        <v>1</v>
      </c>
      <c r="L803" s="21">
        <v>7507017.2400000002</v>
      </c>
      <c r="M803" s="21">
        <v>-6264681.8600000003</v>
      </c>
      <c r="N803" s="23" t="e">
        <f>INDEX(Cost!$E:$E,MATCH(Result_Risk7!$C803,Cost!$A:$A,0))</f>
        <v>#N/A</v>
      </c>
      <c r="O803" s="23" t="e">
        <f t="shared" si="48"/>
        <v>#N/A</v>
      </c>
      <c r="P803" s="24" t="str">
        <f t="shared" si="49"/>
        <v>0%</v>
      </c>
      <c r="Q803" s="23" t="e">
        <f t="shared" si="50"/>
        <v>#N/A</v>
      </c>
      <c r="R803" s="25" t="e">
        <f t="shared" si="51"/>
        <v>#N/A</v>
      </c>
      <c r="S803" s="11"/>
    </row>
    <row r="804" spans="1:19" s="4" customFormat="1" hidden="1">
      <c r="A804" s="18">
        <v>11</v>
      </c>
      <c r="B804" s="19" t="s">
        <v>1682</v>
      </c>
      <c r="C804" s="19" t="s">
        <v>1683</v>
      </c>
      <c r="D804" s="19" t="s">
        <v>1684</v>
      </c>
      <c r="E804" s="19" t="s">
        <v>9</v>
      </c>
      <c r="F804" s="20">
        <v>5.18</v>
      </c>
      <c r="G804" s="20">
        <v>4.71</v>
      </c>
      <c r="H804" s="20">
        <v>2.11</v>
      </c>
      <c r="I804" s="21">
        <v>35515957.390000001</v>
      </c>
      <c r="J804" s="21">
        <v>19152302.059999999</v>
      </c>
      <c r="K804" s="22">
        <v>0</v>
      </c>
      <c r="L804" s="21">
        <v>22631886.73</v>
      </c>
      <c r="M804" s="21">
        <v>7654568.7699999996</v>
      </c>
      <c r="N804" s="23" t="e">
        <f>INDEX(Cost!$E:$E,MATCH(Result_Risk7!$C804,Cost!$A:$A,0))</f>
        <v>#N/A</v>
      </c>
      <c r="O804" s="23" t="e">
        <f t="shared" si="48"/>
        <v>#N/A</v>
      </c>
      <c r="P804" s="24" t="str">
        <f t="shared" si="49"/>
        <v>40%</v>
      </c>
      <c r="Q804" s="23" t="e">
        <f t="shared" si="50"/>
        <v>#N/A</v>
      </c>
      <c r="R804" s="25" t="e">
        <f t="shared" si="51"/>
        <v>#N/A</v>
      </c>
      <c r="S804" s="11"/>
    </row>
    <row r="805" spans="1:19" s="4" customFormat="1" hidden="1">
      <c r="A805" s="18">
        <v>11</v>
      </c>
      <c r="B805" s="19" t="s">
        <v>1682</v>
      </c>
      <c r="C805" s="19" t="s">
        <v>1685</v>
      </c>
      <c r="D805" s="19" t="s">
        <v>1686</v>
      </c>
      <c r="E805" s="19" t="s">
        <v>6</v>
      </c>
      <c r="F805" s="20">
        <v>1.98</v>
      </c>
      <c r="G805" s="20">
        <v>1.83</v>
      </c>
      <c r="H805" s="20">
        <v>1.1399999999999999</v>
      </c>
      <c r="I805" s="21">
        <v>658931465.47000003</v>
      </c>
      <c r="J805" s="21">
        <v>319371302.63999999</v>
      </c>
      <c r="K805" s="22">
        <v>0</v>
      </c>
      <c r="L805" s="21">
        <v>476918877.08999997</v>
      </c>
      <c r="M805" s="21">
        <v>98939965.25</v>
      </c>
      <c r="N805" s="23" t="e">
        <f>INDEX(Cost!$E:$E,MATCH(Result_Risk7!$C805,Cost!$A:$A,0))</f>
        <v>#N/A</v>
      </c>
      <c r="O805" s="23" t="e">
        <f t="shared" si="48"/>
        <v>#N/A</v>
      </c>
      <c r="P805" s="24" t="str">
        <f t="shared" si="49"/>
        <v>0%</v>
      </c>
      <c r="Q805" s="23" t="e">
        <f t="shared" si="50"/>
        <v>#N/A</v>
      </c>
      <c r="R805" s="25" t="e">
        <f t="shared" si="51"/>
        <v>#N/A</v>
      </c>
      <c r="S805" s="11"/>
    </row>
    <row r="806" spans="1:19" s="4" customFormat="1" hidden="1">
      <c r="A806" s="18">
        <v>11</v>
      </c>
      <c r="B806" s="19" t="s">
        <v>1682</v>
      </c>
      <c r="C806" s="19" t="s">
        <v>1687</v>
      </c>
      <c r="D806" s="19" t="s">
        <v>1688</v>
      </c>
      <c r="E806" s="19" t="s">
        <v>47</v>
      </c>
      <c r="F806" s="20">
        <v>2.35</v>
      </c>
      <c r="G806" s="20">
        <v>2.25</v>
      </c>
      <c r="H806" s="20">
        <v>1.1599999999999999</v>
      </c>
      <c r="I806" s="21">
        <v>261206576.66</v>
      </c>
      <c r="J806" s="21">
        <v>128964093.41</v>
      </c>
      <c r="K806" s="22">
        <v>0</v>
      </c>
      <c r="L806" s="21">
        <v>145895698.83000001</v>
      </c>
      <c r="M806" s="21">
        <v>33640291.439999998</v>
      </c>
      <c r="N806" s="23" t="e">
        <f>INDEX(Cost!$E:$E,MATCH(Result_Risk7!$C806,Cost!$A:$A,0))</f>
        <v>#N/A</v>
      </c>
      <c r="O806" s="23" t="e">
        <f t="shared" si="48"/>
        <v>#N/A</v>
      </c>
      <c r="P806" s="24" t="str">
        <f t="shared" si="49"/>
        <v>0%</v>
      </c>
      <c r="Q806" s="23" t="e">
        <f t="shared" si="50"/>
        <v>#N/A</v>
      </c>
      <c r="R806" s="25" t="e">
        <f t="shared" si="51"/>
        <v>#N/A</v>
      </c>
      <c r="S806" s="11"/>
    </row>
    <row r="807" spans="1:19" s="4" customFormat="1" hidden="1">
      <c r="A807" s="18">
        <v>11</v>
      </c>
      <c r="B807" s="19" t="s">
        <v>1682</v>
      </c>
      <c r="C807" s="19" t="s">
        <v>1689</v>
      </c>
      <c r="D807" s="19" t="s">
        <v>1690</v>
      </c>
      <c r="E807" s="19" t="s">
        <v>9</v>
      </c>
      <c r="F807" s="20">
        <v>3.1</v>
      </c>
      <c r="G807" s="20">
        <v>2.94</v>
      </c>
      <c r="H807" s="20">
        <v>0.39</v>
      </c>
      <c r="I807" s="21">
        <v>182733050.28</v>
      </c>
      <c r="J807" s="21">
        <v>133992956.37</v>
      </c>
      <c r="K807" s="22">
        <v>1</v>
      </c>
      <c r="L807" s="21">
        <v>141308970.08000001</v>
      </c>
      <c r="M807" s="21">
        <v>-53184951.299999997</v>
      </c>
      <c r="N807" s="23" t="e">
        <f>INDEX(Cost!$E:$E,MATCH(Result_Risk7!$C807,Cost!$A:$A,0))</f>
        <v>#N/A</v>
      </c>
      <c r="O807" s="23" t="e">
        <f t="shared" si="48"/>
        <v>#N/A</v>
      </c>
      <c r="P807" s="24" t="str">
        <f t="shared" si="49"/>
        <v>0%</v>
      </c>
      <c r="Q807" s="23" t="e">
        <f t="shared" si="50"/>
        <v>#N/A</v>
      </c>
      <c r="R807" s="25" t="e">
        <f t="shared" si="51"/>
        <v>#N/A</v>
      </c>
      <c r="S807" s="11"/>
    </row>
    <row r="808" spans="1:19" s="4" customFormat="1" hidden="1">
      <c r="A808" s="18">
        <v>11</v>
      </c>
      <c r="B808" s="19" t="s">
        <v>1682</v>
      </c>
      <c r="C808" s="19" t="s">
        <v>1691</v>
      </c>
      <c r="D808" s="19" t="s">
        <v>1692</v>
      </c>
      <c r="E808" s="19" t="s">
        <v>9</v>
      </c>
      <c r="F808" s="20">
        <v>1.8</v>
      </c>
      <c r="G808" s="20">
        <v>1.73</v>
      </c>
      <c r="H808" s="20">
        <v>1.27</v>
      </c>
      <c r="I808" s="21">
        <v>33647950.700000003</v>
      </c>
      <c r="J808" s="21">
        <v>9049896.0399999991</v>
      </c>
      <c r="K808" s="22">
        <v>0</v>
      </c>
      <c r="L808" s="21">
        <v>15118996.810000001</v>
      </c>
      <c r="M808" s="21">
        <v>11106718.689999999</v>
      </c>
      <c r="N808" s="23" t="e">
        <f>INDEX(Cost!$E:$E,MATCH(Result_Risk7!$C808,Cost!$A:$A,0))</f>
        <v>#N/A</v>
      </c>
      <c r="O808" s="23" t="e">
        <f t="shared" si="48"/>
        <v>#N/A</v>
      </c>
      <c r="P808" s="24" t="str">
        <f t="shared" si="49"/>
        <v>0%</v>
      </c>
      <c r="Q808" s="23" t="e">
        <f t="shared" si="50"/>
        <v>#N/A</v>
      </c>
      <c r="R808" s="25" t="e">
        <f t="shared" si="51"/>
        <v>#N/A</v>
      </c>
      <c r="S808" s="11"/>
    </row>
    <row r="809" spans="1:19" s="4" customFormat="1" hidden="1">
      <c r="A809" s="18">
        <v>11</v>
      </c>
      <c r="B809" s="19" t="s">
        <v>1682</v>
      </c>
      <c r="C809" s="19" t="s">
        <v>1693</v>
      </c>
      <c r="D809" s="19" t="s">
        <v>1694</v>
      </c>
      <c r="E809" s="19" t="s">
        <v>9</v>
      </c>
      <c r="F809" s="20">
        <v>8.08</v>
      </c>
      <c r="G809" s="20">
        <v>7.77</v>
      </c>
      <c r="H809" s="20">
        <v>2.95</v>
      </c>
      <c r="I809" s="21">
        <v>109204081.81</v>
      </c>
      <c r="J809" s="21">
        <v>93041483.689999998</v>
      </c>
      <c r="K809" s="22">
        <v>0</v>
      </c>
      <c r="L809" s="21">
        <v>96054106.719999999</v>
      </c>
      <c r="M809" s="21">
        <v>29921119.170000002</v>
      </c>
      <c r="N809" s="23" t="e">
        <f>INDEX(Cost!$E:$E,MATCH(Result_Risk7!$C809,Cost!$A:$A,0))</f>
        <v>#N/A</v>
      </c>
      <c r="O809" s="23" t="e">
        <f t="shared" si="48"/>
        <v>#N/A</v>
      </c>
      <c r="P809" s="24" t="str">
        <f t="shared" si="49"/>
        <v>50%</v>
      </c>
      <c r="Q809" s="23" t="e">
        <f t="shared" si="50"/>
        <v>#N/A</v>
      </c>
      <c r="R809" s="25" t="e">
        <f t="shared" si="51"/>
        <v>#N/A</v>
      </c>
      <c r="S809" s="11"/>
    </row>
    <row r="810" spans="1:19" s="4" customFormat="1" hidden="1">
      <c r="A810" s="18">
        <v>11</v>
      </c>
      <c r="B810" s="19" t="s">
        <v>1682</v>
      </c>
      <c r="C810" s="19" t="s">
        <v>1695</v>
      </c>
      <c r="D810" s="19" t="s">
        <v>1696</v>
      </c>
      <c r="E810" s="19" t="s">
        <v>9</v>
      </c>
      <c r="F810" s="20">
        <v>3.95</v>
      </c>
      <c r="G810" s="20">
        <v>3.83</v>
      </c>
      <c r="H810" s="20">
        <v>1.88</v>
      </c>
      <c r="I810" s="21">
        <v>139260461.34</v>
      </c>
      <c r="J810" s="21">
        <v>99862856</v>
      </c>
      <c r="K810" s="22">
        <v>0</v>
      </c>
      <c r="L810" s="21">
        <v>104204868.8</v>
      </c>
      <c r="M810" s="21">
        <v>41599920.439999998</v>
      </c>
      <c r="N810" s="23" t="e">
        <f>INDEX(Cost!$E:$E,MATCH(Result_Risk7!$C810,Cost!$A:$A,0))</f>
        <v>#N/A</v>
      </c>
      <c r="O810" s="23" t="e">
        <f t="shared" si="48"/>
        <v>#N/A</v>
      </c>
      <c r="P810" s="24" t="str">
        <f t="shared" si="49"/>
        <v>30%</v>
      </c>
      <c r="Q810" s="23" t="e">
        <f t="shared" si="50"/>
        <v>#N/A</v>
      </c>
      <c r="R810" s="25" t="e">
        <f t="shared" si="51"/>
        <v>#N/A</v>
      </c>
      <c r="S810" s="11"/>
    </row>
    <row r="811" spans="1:19" s="4" customFormat="1" hidden="1">
      <c r="A811" s="18">
        <v>11</v>
      </c>
      <c r="B811" s="19" t="s">
        <v>1682</v>
      </c>
      <c r="C811" s="19" t="s">
        <v>1697</v>
      </c>
      <c r="D811" s="19" t="s">
        <v>1698</v>
      </c>
      <c r="E811" s="19" t="s">
        <v>9</v>
      </c>
      <c r="F811" s="20">
        <v>2.66</v>
      </c>
      <c r="G811" s="20">
        <v>2.5299999999999998</v>
      </c>
      <c r="H811" s="20">
        <v>1.35</v>
      </c>
      <c r="I811" s="21">
        <v>66765925.18</v>
      </c>
      <c r="J811" s="21">
        <v>42331879.899999999</v>
      </c>
      <c r="K811" s="22">
        <v>0</v>
      </c>
      <c r="L811" s="21">
        <v>46908390.32</v>
      </c>
      <c r="M811" s="21">
        <v>13633674.25</v>
      </c>
      <c r="N811" s="23" t="e">
        <f>INDEX(Cost!$E:$E,MATCH(Result_Risk7!$C811,Cost!$A:$A,0))</f>
        <v>#N/A</v>
      </c>
      <c r="O811" s="23" t="e">
        <f t="shared" si="48"/>
        <v>#N/A</v>
      </c>
      <c r="P811" s="24" t="str">
        <f t="shared" si="49"/>
        <v>0%</v>
      </c>
      <c r="Q811" s="23" t="e">
        <f t="shared" si="50"/>
        <v>#N/A</v>
      </c>
      <c r="R811" s="25" t="e">
        <f t="shared" si="51"/>
        <v>#N/A</v>
      </c>
      <c r="S811" s="11"/>
    </row>
    <row r="812" spans="1:19" s="4" customFormat="1" hidden="1">
      <c r="A812" s="18">
        <v>11</v>
      </c>
      <c r="B812" s="19" t="s">
        <v>1682</v>
      </c>
      <c r="C812" s="19" t="s">
        <v>1699</v>
      </c>
      <c r="D812" s="19" t="s">
        <v>1700</v>
      </c>
      <c r="E812" s="19" t="s">
        <v>9</v>
      </c>
      <c r="F812" s="20">
        <v>1.55</v>
      </c>
      <c r="G812" s="20">
        <v>1.4</v>
      </c>
      <c r="H812" s="20">
        <v>0.38</v>
      </c>
      <c r="I812" s="21">
        <v>15350349.779999999</v>
      </c>
      <c r="J812" s="21">
        <v>996714.47</v>
      </c>
      <c r="K812" s="22">
        <v>1</v>
      </c>
      <c r="L812" s="21">
        <v>4808531.0599999996</v>
      </c>
      <c r="M812" s="21">
        <v>-17411020.399999999</v>
      </c>
      <c r="N812" s="23" t="e">
        <f>INDEX(Cost!$E:$E,MATCH(Result_Risk7!$C812,Cost!$A:$A,0))</f>
        <v>#N/A</v>
      </c>
      <c r="O812" s="23" t="e">
        <f t="shared" si="48"/>
        <v>#N/A</v>
      </c>
      <c r="P812" s="24" t="str">
        <f t="shared" si="49"/>
        <v>0%</v>
      </c>
      <c r="Q812" s="23" t="e">
        <f t="shared" si="50"/>
        <v>#N/A</v>
      </c>
      <c r="R812" s="25" t="e">
        <f t="shared" si="51"/>
        <v>#N/A</v>
      </c>
      <c r="S812" s="11"/>
    </row>
    <row r="813" spans="1:19" s="4" customFormat="1" hidden="1">
      <c r="A813" s="18">
        <v>11</v>
      </c>
      <c r="B813" s="19" t="s">
        <v>1682</v>
      </c>
      <c r="C813" s="19" t="s">
        <v>1701</v>
      </c>
      <c r="D813" s="19" t="s">
        <v>1702</v>
      </c>
      <c r="E813" s="19" t="s">
        <v>9</v>
      </c>
      <c r="F813" s="20">
        <v>3.35</v>
      </c>
      <c r="G813" s="20">
        <v>3.18</v>
      </c>
      <c r="H813" s="20">
        <v>0.84</v>
      </c>
      <c r="I813" s="21">
        <v>31293588.789999999</v>
      </c>
      <c r="J813" s="21">
        <v>36140430.539999999</v>
      </c>
      <c r="K813" s="22">
        <v>0</v>
      </c>
      <c r="L813" s="21">
        <v>44996541.950000003</v>
      </c>
      <c r="M813" s="21">
        <v>-2264984.56</v>
      </c>
      <c r="N813" s="23" t="e">
        <f>INDEX(Cost!$E:$E,MATCH(Result_Risk7!$C813,Cost!$A:$A,0))</f>
        <v>#N/A</v>
      </c>
      <c r="O813" s="23" t="e">
        <f t="shared" si="48"/>
        <v>#N/A</v>
      </c>
      <c r="P813" s="24" t="str">
        <f t="shared" si="49"/>
        <v>0%</v>
      </c>
      <c r="Q813" s="23" t="e">
        <f t="shared" si="50"/>
        <v>#N/A</v>
      </c>
      <c r="R813" s="25" t="e">
        <f t="shared" si="51"/>
        <v>#N/A</v>
      </c>
      <c r="S813" s="11"/>
    </row>
    <row r="814" spans="1:19" s="4" customFormat="1" hidden="1">
      <c r="A814" s="18">
        <v>11</v>
      </c>
      <c r="B814" s="19" t="s">
        <v>1682</v>
      </c>
      <c r="C814" s="19" t="s">
        <v>1703</v>
      </c>
      <c r="D814" s="19" t="s">
        <v>1704</v>
      </c>
      <c r="E814" s="19" t="s">
        <v>9</v>
      </c>
      <c r="F814" s="20">
        <v>10.49</v>
      </c>
      <c r="G814" s="20">
        <v>10.27</v>
      </c>
      <c r="H814" s="20">
        <v>5.6</v>
      </c>
      <c r="I814" s="21">
        <v>111560145.84999999</v>
      </c>
      <c r="J814" s="21">
        <v>60846616.789999999</v>
      </c>
      <c r="K814" s="22">
        <v>0</v>
      </c>
      <c r="L814" s="21">
        <v>63071107.310000002</v>
      </c>
      <c r="M814" s="21">
        <v>54063496.270000003</v>
      </c>
      <c r="N814" s="23" t="e">
        <f>INDEX(Cost!$E:$E,MATCH(Result_Risk7!$C814,Cost!$A:$A,0))</f>
        <v>#N/A</v>
      </c>
      <c r="O814" s="23" t="e">
        <f t="shared" si="48"/>
        <v>#N/A</v>
      </c>
      <c r="P814" s="24" t="str">
        <f t="shared" si="49"/>
        <v>60%</v>
      </c>
      <c r="Q814" s="23" t="e">
        <f t="shared" si="50"/>
        <v>#N/A</v>
      </c>
      <c r="R814" s="25" t="e">
        <f t="shared" si="51"/>
        <v>#N/A</v>
      </c>
      <c r="S814" s="11"/>
    </row>
    <row r="815" spans="1:19" s="4" customFormat="1" hidden="1">
      <c r="A815" s="18">
        <v>11</v>
      </c>
      <c r="B815" s="19" t="s">
        <v>1682</v>
      </c>
      <c r="C815" s="19" t="s">
        <v>1705</v>
      </c>
      <c r="D815" s="19" t="s">
        <v>1706</v>
      </c>
      <c r="E815" s="19" t="s">
        <v>9</v>
      </c>
      <c r="F815" s="20">
        <v>2.09</v>
      </c>
      <c r="G815" s="20">
        <v>1.84</v>
      </c>
      <c r="H815" s="20">
        <v>0.91</v>
      </c>
      <c r="I815" s="21">
        <v>51690898.100000001</v>
      </c>
      <c r="J815" s="21">
        <v>39981030.670000002</v>
      </c>
      <c r="K815" s="22">
        <v>0</v>
      </c>
      <c r="L815" s="21">
        <v>42237156.509999998</v>
      </c>
      <c r="M815" s="21">
        <v>-4242318.8499999996</v>
      </c>
      <c r="N815" s="23" t="e">
        <f>INDEX(Cost!$E:$E,MATCH(Result_Risk7!$C815,Cost!$A:$A,0))</f>
        <v>#N/A</v>
      </c>
      <c r="O815" s="23" t="e">
        <f t="shared" si="48"/>
        <v>#N/A</v>
      </c>
      <c r="P815" s="24" t="str">
        <f t="shared" si="49"/>
        <v>0%</v>
      </c>
      <c r="Q815" s="23" t="e">
        <f t="shared" si="50"/>
        <v>#N/A</v>
      </c>
      <c r="R815" s="25" t="e">
        <f t="shared" si="51"/>
        <v>#N/A</v>
      </c>
      <c r="S815" s="11"/>
    </row>
    <row r="816" spans="1:19" s="4" customFormat="1" hidden="1">
      <c r="A816" s="18">
        <v>11</v>
      </c>
      <c r="B816" s="19" t="s">
        <v>1682</v>
      </c>
      <c r="C816" s="19" t="s">
        <v>1707</v>
      </c>
      <c r="D816" s="19" t="s">
        <v>1708</v>
      </c>
      <c r="E816" s="19" t="s">
        <v>9</v>
      </c>
      <c r="F816" s="20">
        <v>6.98</v>
      </c>
      <c r="G816" s="20">
        <v>6.9</v>
      </c>
      <c r="H816" s="20">
        <v>3.85</v>
      </c>
      <c r="I816" s="21">
        <v>203224034.47999999</v>
      </c>
      <c r="J816" s="21">
        <v>148613331.19999999</v>
      </c>
      <c r="K816" s="22">
        <v>0</v>
      </c>
      <c r="L816" s="21">
        <v>155627567.15000001</v>
      </c>
      <c r="M816" s="21">
        <v>86680210.150000006</v>
      </c>
      <c r="N816" s="23" t="e">
        <f>INDEX(Cost!$E:$E,MATCH(Result_Risk7!$C816,Cost!$A:$A,0))</f>
        <v>#N/A</v>
      </c>
      <c r="O816" s="23" t="e">
        <f t="shared" si="48"/>
        <v>#N/A</v>
      </c>
      <c r="P816" s="24" t="str">
        <f t="shared" si="49"/>
        <v>60%</v>
      </c>
      <c r="Q816" s="23" t="e">
        <f t="shared" si="50"/>
        <v>#N/A</v>
      </c>
      <c r="R816" s="25" t="e">
        <f t="shared" si="51"/>
        <v>#N/A</v>
      </c>
      <c r="S816" s="11"/>
    </row>
    <row r="817" spans="1:19" s="4" customFormat="1" hidden="1">
      <c r="A817" s="18">
        <v>11</v>
      </c>
      <c r="B817" s="19" t="s">
        <v>1682</v>
      </c>
      <c r="C817" s="19" t="s">
        <v>1709</v>
      </c>
      <c r="D817" s="19" t="s">
        <v>1710</v>
      </c>
      <c r="E817" s="19" t="s">
        <v>9</v>
      </c>
      <c r="F817" s="20">
        <v>3.5</v>
      </c>
      <c r="G817" s="20">
        <v>3.37</v>
      </c>
      <c r="H817" s="20">
        <v>1.92</v>
      </c>
      <c r="I817" s="21">
        <v>37169559.109999999</v>
      </c>
      <c r="J817" s="21">
        <v>19438060.23</v>
      </c>
      <c r="K817" s="22">
        <v>0</v>
      </c>
      <c r="L817" s="21">
        <v>22942683.77</v>
      </c>
      <c r="M817" s="21">
        <v>13740733.449999999</v>
      </c>
      <c r="N817" s="23" t="e">
        <f>INDEX(Cost!$E:$E,MATCH(Result_Risk7!$C817,Cost!$A:$A,0))</f>
        <v>#N/A</v>
      </c>
      <c r="O817" s="23" t="e">
        <f t="shared" si="48"/>
        <v>#N/A</v>
      </c>
      <c r="P817" s="24" t="str">
        <f t="shared" si="49"/>
        <v>30%</v>
      </c>
      <c r="Q817" s="23" t="e">
        <f t="shared" si="50"/>
        <v>#N/A</v>
      </c>
      <c r="R817" s="25" t="e">
        <f t="shared" si="51"/>
        <v>#N/A</v>
      </c>
      <c r="S817" s="11"/>
    </row>
    <row r="818" spans="1:19" s="4" customFormat="1" hidden="1">
      <c r="A818" s="18">
        <v>11</v>
      </c>
      <c r="B818" s="19" t="s">
        <v>1682</v>
      </c>
      <c r="C818" s="19" t="s">
        <v>1711</v>
      </c>
      <c r="D818" s="19" t="s">
        <v>1712</v>
      </c>
      <c r="E818" s="19" t="s">
        <v>9</v>
      </c>
      <c r="F818" s="20">
        <v>3.68</v>
      </c>
      <c r="G818" s="20">
        <v>3.53</v>
      </c>
      <c r="H818" s="20">
        <v>0.76</v>
      </c>
      <c r="I818" s="21">
        <v>75853268.799999997</v>
      </c>
      <c r="J818" s="21">
        <v>72428156.159999996</v>
      </c>
      <c r="K818" s="22">
        <v>1</v>
      </c>
      <c r="L818" s="21">
        <v>69581801.819999993</v>
      </c>
      <c r="M818" s="21">
        <v>-6736101.6900000004</v>
      </c>
      <c r="N818" s="23" t="e">
        <f>INDEX(Cost!$E:$E,MATCH(Result_Risk7!$C818,Cost!$A:$A,0))</f>
        <v>#N/A</v>
      </c>
      <c r="O818" s="23" t="e">
        <f t="shared" si="48"/>
        <v>#N/A</v>
      </c>
      <c r="P818" s="24" t="str">
        <f t="shared" si="49"/>
        <v>0%</v>
      </c>
      <c r="Q818" s="23" t="e">
        <f t="shared" si="50"/>
        <v>#N/A</v>
      </c>
      <c r="R818" s="25" t="e">
        <f t="shared" si="51"/>
        <v>#N/A</v>
      </c>
      <c r="S818" s="11"/>
    </row>
    <row r="819" spans="1:19" s="4" customFormat="1" hidden="1">
      <c r="A819" s="18">
        <v>11</v>
      </c>
      <c r="B819" s="19" t="s">
        <v>1682</v>
      </c>
      <c r="C819" s="19" t="s">
        <v>1713</v>
      </c>
      <c r="D819" s="19" t="s">
        <v>1714</v>
      </c>
      <c r="E819" s="19" t="s">
        <v>9</v>
      </c>
      <c r="F819" s="20">
        <v>2.7</v>
      </c>
      <c r="G819" s="20">
        <v>2.58</v>
      </c>
      <c r="H819" s="20">
        <v>1.49</v>
      </c>
      <c r="I819" s="21">
        <v>71391409.019999996</v>
      </c>
      <c r="J819" s="21">
        <v>51210158.200000003</v>
      </c>
      <c r="K819" s="22">
        <v>0</v>
      </c>
      <c r="L819" s="21">
        <v>51157874.369999997</v>
      </c>
      <c r="M819" s="21">
        <v>20419991.390000001</v>
      </c>
      <c r="N819" s="23" t="e">
        <f>INDEX(Cost!$E:$E,MATCH(Result_Risk7!$C819,Cost!$A:$A,0))</f>
        <v>#N/A</v>
      </c>
      <c r="O819" s="23" t="e">
        <f t="shared" si="48"/>
        <v>#N/A</v>
      </c>
      <c r="P819" s="24" t="str">
        <f t="shared" si="49"/>
        <v>0%</v>
      </c>
      <c r="Q819" s="23" t="e">
        <f t="shared" si="50"/>
        <v>#N/A</v>
      </c>
      <c r="R819" s="25" t="e">
        <f t="shared" si="51"/>
        <v>#N/A</v>
      </c>
      <c r="S819" s="11"/>
    </row>
    <row r="820" spans="1:19" s="4" customFormat="1" hidden="1">
      <c r="A820" s="18">
        <v>11</v>
      </c>
      <c r="B820" s="19" t="s">
        <v>1682</v>
      </c>
      <c r="C820" s="19" t="s">
        <v>1715</v>
      </c>
      <c r="D820" s="19" t="s">
        <v>1716</v>
      </c>
      <c r="E820" s="19" t="s">
        <v>9</v>
      </c>
      <c r="F820" s="20">
        <v>3.25</v>
      </c>
      <c r="G820" s="20">
        <v>2.88</v>
      </c>
      <c r="H820" s="20">
        <v>1.95</v>
      </c>
      <c r="I820" s="21">
        <v>103818320.34</v>
      </c>
      <c r="J820" s="21">
        <v>54529692.539999999</v>
      </c>
      <c r="K820" s="22">
        <v>0</v>
      </c>
      <c r="L820" s="21">
        <v>60211522.960000001</v>
      </c>
      <c r="M820" s="21">
        <v>43649517.07</v>
      </c>
      <c r="N820" s="23" t="e">
        <f>INDEX(Cost!$E:$E,MATCH(Result_Risk7!$C820,Cost!$A:$A,0))</f>
        <v>#N/A</v>
      </c>
      <c r="O820" s="23" t="e">
        <f t="shared" si="48"/>
        <v>#N/A</v>
      </c>
      <c r="P820" s="24" t="str">
        <f t="shared" si="49"/>
        <v>30%</v>
      </c>
      <c r="Q820" s="23" t="e">
        <f t="shared" si="50"/>
        <v>#N/A</v>
      </c>
      <c r="R820" s="25" t="e">
        <f t="shared" si="51"/>
        <v>#N/A</v>
      </c>
      <c r="S820" s="11"/>
    </row>
    <row r="821" spans="1:19" s="4" customFormat="1" hidden="1">
      <c r="A821" s="18">
        <v>11</v>
      </c>
      <c r="B821" s="19" t="s">
        <v>1682</v>
      </c>
      <c r="C821" s="19" t="s">
        <v>1717</v>
      </c>
      <c r="D821" s="19" t="s">
        <v>1718</v>
      </c>
      <c r="E821" s="19" t="s">
        <v>9</v>
      </c>
      <c r="F821" s="20">
        <v>3.35</v>
      </c>
      <c r="G821" s="20">
        <v>3.14</v>
      </c>
      <c r="H821" s="20">
        <v>2.5299999999999998</v>
      </c>
      <c r="I821" s="21">
        <v>23970711.149999999</v>
      </c>
      <c r="J821" s="21">
        <v>13876199.119999999</v>
      </c>
      <c r="K821" s="22">
        <v>0</v>
      </c>
      <c r="L821" s="21">
        <v>14884984.83</v>
      </c>
      <c r="M821" s="21">
        <v>15615749.310000001</v>
      </c>
      <c r="N821" s="23" t="e">
        <f>INDEX(Cost!$E:$E,MATCH(Result_Risk7!$C821,Cost!$A:$A,0))</f>
        <v>#N/A</v>
      </c>
      <c r="O821" s="23" t="e">
        <f t="shared" si="48"/>
        <v>#N/A</v>
      </c>
      <c r="P821" s="24" t="str">
        <f t="shared" si="49"/>
        <v>50%</v>
      </c>
      <c r="Q821" s="23" t="e">
        <f t="shared" si="50"/>
        <v>#N/A</v>
      </c>
      <c r="R821" s="25" t="e">
        <f t="shared" si="51"/>
        <v>#N/A</v>
      </c>
      <c r="S821" s="11"/>
    </row>
    <row r="822" spans="1:19" s="4" customFormat="1" hidden="1">
      <c r="A822" s="18">
        <v>11</v>
      </c>
      <c r="B822" s="19" t="s">
        <v>1682</v>
      </c>
      <c r="C822" s="19" t="s">
        <v>1719</v>
      </c>
      <c r="D822" s="19" t="s">
        <v>1720</v>
      </c>
      <c r="E822" s="19" t="s">
        <v>9</v>
      </c>
      <c r="F822" s="20">
        <v>1.74</v>
      </c>
      <c r="G822" s="20">
        <v>1.53</v>
      </c>
      <c r="H822" s="20">
        <v>0.81</v>
      </c>
      <c r="I822" s="21">
        <v>54259616.009999998</v>
      </c>
      <c r="J822" s="21">
        <v>37099022.229999997</v>
      </c>
      <c r="K822" s="22">
        <v>0</v>
      </c>
      <c r="L822" s="21">
        <v>52127079.100000001</v>
      </c>
      <c r="M822" s="21">
        <v>-14527441.59</v>
      </c>
      <c r="N822" s="23" t="e">
        <f>INDEX(Cost!$E:$E,MATCH(Result_Risk7!$C822,Cost!$A:$A,0))</f>
        <v>#N/A</v>
      </c>
      <c r="O822" s="23" t="e">
        <f t="shared" si="48"/>
        <v>#N/A</v>
      </c>
      <c r="P822" s="24" t="str">
        <f t="shared" si="49"/>
        <v>0%</v>
      </c>
      <c r="Q822" s="23" t="e">
        <f t="shared" si="50"/>
        <v>#N/A</v>
      </c>
      <c r="R822" s="25" t="e">
        <f t="shared" si="51"/>
        <v>#N/A</v>
      </c>
      <c r="S822" s="11"/>
    </row>
    <row r="823" spans="1:19" s="4" customFormat="1" hidden="1">
      <c r="A823" s="18">
        <v>11</v>
      </c>
      <c r="B823" s="19" t="s">
        <v>1682</v>
      </c>
      <c r="C823" s="19" t="s">
        <v>1721</v>
      </c>
      <c r="D823" s="19" t="s">
        <v>1722</v>
      </c>
      <c r="E823" s="19" t="s">
        <v>9</v>
      </c>
      <c r="F823" s="20">
        <v>2.77</v>
      </c>
      <c r="G823" s="20">
        <v>2.48</v>
      </c>
      <c r="H823" s="20">
        <v>1.72</v>
      </c>
      <c r="I823" s="21">
        <v>11695111.359999999</v>
      </c>
      <c r="J823" s="21">
        <v>-4690482.5199999996</v>
      </c>
      <c r="K823" s="22">
        <v>1</v>
      </c>
      <c r="L823" s="21">
        <v>-690902.96</v>
      </c>
      <c r="M823" s="21">
        <v>4731330.42</v>
      </c>
      <c r="N823" s="23" t="e">
        <f>INDEX(Cost!$E:$E,MATCH(Result_Risk7!$C823,Cost!$A:$A,0))</f>
        <v>#N/A</v>
      </c>
      <c r="O823" s="23" t="e">
        <f t="shared" si="48"/>
        <v>#N/A</v>
      </c>
      <c r="P823" s="24" t="str">
        <f t="shared" si="49"/>
        <v>30%</v>
      </c>
      <c r="Q823" s="23" t="e">
        <f t="shared" si="50"/>
        <v>#N/A</v>
      </c>
      <c r="R823" s="25" t="e">
        <f t="shared" si="51"/>
        <v>#N/A</v>
      </c>
      <c r="S823" s="11"/>
    </row>
    <row r="824" spans="1:19" s="4" customFormat="1" hidden="1">
      <c r="A824" s="18">
        <v>11</v>
      </c>
      <c r="B824" s="19" t="s">
        <v>1682</v>
      </c>
      <c r="C824" s="19" t="s">
        <v>1723</v>
      </c>
      <c r="D824" s="19" t="s">
        <v>1724</v>
      </c>
      <c r="E824" s="19" t="s">
        <v>9</v>
      </c>
      <c r="F824" s="20">
        <v>3.01</v>
      </c>
      <c r="G824" s="20">
        <v>2.88</v>
      </c>
      <c r="H824" s="20">
        <v>1.03</v>
      </c>
      <c r="I824" s="21">
        <v>114974101.45</v>
      </c>
      <c r="J824" s="21">
        <v>84389645.719999999</v>
      </c>
      <c r="K824" s="22">
        <v>0</v>
      </c>
      <c r="L824" s="21">
        <v>85534008.379999995</v>
      </c>
      <c r="M824" s="21">
        <v>1729462.82</v>
      </c>
      <c r="N824" s="23" t="e">
        <f>INDEX(Cost!$E:$E,MATCH(Result_Risk7!$C824,Cost!$A:$A,0))</f>
        <v>#N/A</v>
      </c>
      <c r="O824" s="23" t="e">
        <f t="shared" si="48"/>
        <v>#N/A</v>
      </c>
      <c r="P824" s="24" t="str">
        <f t="shared" si="49"/>
        <v>0%</v>
      </c>
      <c r="Q824" s="23" t="e">
        <f t="shared" si="50"/>
        <v>#N/A</v>
      </c>
      <c r="R824" s="25" t="e">
        <f t="shared" si="51"/>
        <v>#N/A</v>
      </c>
      <c r="S824" s="11"/>
    </row>
    <row r="825" spans="1:19" s="4" customFormat="1" hidden="1">
      <c r="A825" s="18">
        <v>12</v>
      </c>
      <c r="B825" s="19" t="s">
        <v>1725</v>
      </c>
      <c r="C825" s="19" t="s">
        <v>1726</v>
      </c>
      <c r="D825" s="19" t="s">
        <v>1727</v>
      </c>
      <c r="E825" s="19" t="s">
        <v>6</v>
      </c>
      <c r="F825" s="20">
        <v>5.22</v>
      </c>
      <c r="G825" s="20">
        <v>4.8</v>
      </c>
      <c r="H825" s="20">
        <v>3.01</v>
      </c>
      <c r="I825" s="21">
        <v>853985444.52999997</v>
      </c>
      <c r="J825" s="21">
        <v>332006706.68000001</v>
      </c>
      <c r="K825" s="22">
        <v>0</v>
      </c>
      <c r="L825" s="21">
        <v>289484542.35000002</v>
      </c>
      <c r="M825" s="21">
        <v>406688978.35000002</v>
      </c>
      <c r="N825" s="23" t="e">
        <f>INDEX(Cost!$E:$E,MATCH(Result_Risk7!$C825,Cost!$A:$A,0))</f>
        <v>#N/A</v>
      </c>
      <c r="O825" s="23" t="e">
        <f t="shared" si="48"/>
        <v>#N/A</v>
      </c>
      <c r="P825" s="24" t="str">
        <f t="shared" si="49"/>
        <v>60%</v>
      </c>
      <c r="Q825" s="23" t="e">
        <f t="shared" si="50"/>
        <v>#N/A</v>
      </c>
      <c r="R825" s="25" t="e">
        <f t="shared" si="51"/>
        <v>#N/A</v>
      </c>
      <c r="S825" s="11"/>
    </row>
    <row r="826" spans="1:19" s="4" customFormat="1" hidden="1">
      <c r="A826" s="18">
        <v>12</v>
      </c>
      <c r="B826" s="19" t="s">
        <v>1725</v>
      </c>
      <c r="C826" s="19" t="s">
        <v>1728</v>
      </c>
      <c r="D826" s="19" t="s">
        <v>1729</v>
      </c>
      <c r="E826" s="19" t="s">
        <v>9</v>
      </c>
      <c r="F826" s="20">
        <v>3.91</v>
      </c>
      <c r="G826" s="20">
        <v>3.54</v>
      </c>
      <c r="H826" s="20">
        <v>2.31</v>
      </c>
      <c r="I826" s="21">
        <v>105294592.02</v>
      </c>
      <c r="J826" s="21">
        <v>78510250.030000001</v>
      </c>
      <c r="K826" s="22">
        <v>0</v>
      </c>
      <c r="L826" s="21">
        <v>84658713.489999995</v>
      </c>
      <c r="M826" s="21">
        <v>47452192</v>
      </c>
      <c r="N826" s="23" t="e">
        <f>INDEX(Cost!$E:$E,MATCH(Result_Risk7!$C826,Cost!$A:$A,0))</f>
        <v>#N/A</v>
      </c>
      <c r="O826" s="23" t="e">
        <f t="shared" si="48"/>
        <v>#N/A</v>
      </c>
      <c r="P826" s="24" t="str">
        <f t="shared" si="49"/>
        <v>40%</v>
      </c>
      <c r="Q826" s="23" t="e">
        <f t="shared" si="50"/>
        <v>#N/A</v>
      </c>
      <c r="R826" s="25" t="e">
        <f t="shared" si="51"/>
        <v>#N/A</v>
      </c>
      <c r="S826" s="11"/>
    </row>
    <row r="827" spans="1:19" s="4" customFormat="1" hidden="1">
      <c r="A827" s="18">
        <v>12</v>
      </c>
      <c r="B827" s="19" t="s">
        <v>1725</v>
      </c>
      <c r="C827" s="19" t="s">
        <v>1730</v>
      </c>
      <c r="D827" s="19" t="s">
        <v>1731</v>
      </c>
      <c r="E827" s="19" t="s">
        <v>9</v>
      </c>
      <c r="F827" s="20">
        <v>7.14</v>
      </c>
      <c r="G827" s="20">
        <v>6.82</v>
      </c>
      <c r="H827" s="20">
        <v>4.91</v>
      </c>
      <c r="I827" s="21">
        <v>152790931.87</v>
      </c>
      <c r="J827" s="21">
        <v>69344320.849999994</v>
      </c>
      <c r="K827" s="22">
        <v>0</v>
      </c>
      <c r="L827" s="21">
        <v>79409253.370000005</v>
      </c>
      <c r="M827" s="21">
        <v>97151747.670000002</v>
      </c>
      <c r="N827" s="23" t="e">
        <f>INDEX(Cost!$E:$E,MATCH(Result_Risk7!$C827,Cost!$A:$A,0))</f>
        <v>#N/A</v>
      </c>
      <c r="O827" s="23" t="e">
        <f t="shared" si="48"/>
        <v>#N/A</v>
      </c>
      <c r="P827" s="24" t="str">
        <f t="shared" si="49"/>
        <v>60%</v>
      </c>
      <c r="Q827" s="23" t="e">
        <f t="shared" si="50"/>
        <v>#N/A</v>
      </c>
      <c r="R827" s="25" t="e">
        <f t="shared" si="51"/>
        <v>#N/A</v>
      </c>
      <c r="S827" s="11"/>
    </row>
    <row r="828" spans="1:19" s="4" customFormat="1" hidden="1">
      <c r="A828" s="18">
        <v>12</v>
      </c>
      <c r="B828" s="19" t="s">
        <v>1725</v>
      </c>
      <c r="C828" s="19" t="s">
        <v>1732</v>
      </c>
      <c r="D828" s="19" t="s">
        <v>1733</v>
      </c>
      <c r="E828" s="19" t="s">
        <v>9</v>
      </c>
      <c r="F828" s="20">
        <v>2.71</v>
      </c>
      <c r="G828" s="20">
        <v>2.54</v>
      </c>
      <c r="H828" s="20">
        <v>1.18</v>
      </c>
      <c r="I828" s="21">
        <v>54256204.869999997</v>
      </c>
      <c r="J828" s="21">
        <v>42016406.030000001</v>
      </c>
      <c r="K828" s="22">
        <v>0</v>
      </c>
      <c r="L828" s="21">
        <v>48963312.899999999</v>
      </c>
      <c r="M828" s="21">
        <v>5716132.9699999997</v>
      </c>
      <c r="N828" s="23" t="e">
        <f>INDEX(Cost!$E:$E,MATCH(Result_Risk7!$C828,Cost!$A:$A,0))</f>
        <v>#N/A</v>
      </c>
      <c r="O828" s="23" t="e">
        <f t="shared" si="48"/>
        <v>#N/A</v>
      </c>
      <c r="P828" s="24" t="str">
        <f t="shared" si="49"/>
        <v>0%</v>
      </c>
      <c r="Q828" s="23" t="e">
        <f t="shared" si="50"/>
        <v>#N/A</v>
      </c>
      <c r="R828" s="25" t="e">
        <f t="shared" si="51"/>
        <v>#N/A</v>
      </c>
      <c r="S828" s="11"/>
    </row>
    <row r="829" spans="1:19" s="4" customFormat="1" hidden="1">
      <c r="A829" s="18">
        <v>12</v>
      </c>
      <c r="B829" s="19" t="s">
        <v>1725</v>
      </c>
      <c r="C829" s="19" t="s">
        <v>1734</v>
      </c>
      <c r="D829" s="19" t="s">
        <v>1735</v>
      </c>
      <c r="E829" s="19" t="s">
        <v>9</v>
      </c>
      <c r="F829" s="20">
        <v>4.0599999999999996</v>
      </c>
      <c r="G829" s="20">
        <v>3.78</v>
      </c>
      <c r="H829" s="20">
        <v>1.62</v>
      </c>
      <c r="I829" s="21">
        <v>46078102.18</v>
      </c>
      <c r="J829" s="21">
        <v>39575508.960000001</v>
      </c>
      <c r="K829" s="22">
        <v>0</v>
      </c>
      <c r="L829" s="21">
        <v>41541888.479999997</v>
      </c>
      <c r="M829" s="21">
        <v>9258666.6500000004</v>
      </c>
      <c r="N829" s="23" t="e">
        <f>INDEX(Cost!$E:$E,MATCH(Result_Risk7!$C829,Cost!$A:$A,0))</f>
        <v>#N/A</v>
      </c>
      <c r="O829" s="23" t="e">
        <f t="shared" si="48"/>
        <v>#N/A</v>
      </c>
      <c r="P829" s="24" t="str">
        <f t="shared" si="49"/>
        <v>30%</v>
      </c>
      <c r="Q829" s="23" t="e">
        <f t="shared" si="50"/>
        <v>#N/A</v>
      </c>
      <c r="R829" s="25" t="e">
        <f t="shared" si="51"/>
        <v>#N/A</v>
      </c>
      <c r="S829" s="11"/>
    </row>
    <row r="830" spans="1:19" s="4" customFormat="1" hidden="1">
      <c r="A830" s="18">
        <v>12</v>
      </c>
      <c r="B830" s="19" t="s">
        <v>1725</v>
      </c>
      <c r="C830" s="19" t="s">
        <v>1736</v>
      </c>
      <c r="D830" s="19" t="s">
        <v>1737</v>
      </c>
      <c r="E830" s="19" t="s">
        <v>9</v>
      </c>
      <c r="F830" s="20">
        <v>1.77</v>
      </c>
      <c r="G830" s="20">
        <v>1.62</v>
      </c>
      <c r="H830" s="20">
        <v>0.92</v>
      </c>
      <c r="I830" s="21">
        <v>55926997.950000003</v>
      </c>
      <c r="J830" s="21">
        <v>-1816244.67</v>
      </c>
      <c r="K830" s="22">
        <v>1</v>
      </c>
      <c r="L830" s="21">
        <v>11595252.34</v>
      </c>
      <c r="M830" s="21">
        <v>-5603347.7400000002</v>
      </c>
      <c r="N830" s="23" t="e">
        <f>INDEX(Cost!$E:$E,MATCH(Result_Risk7!$C830,Cost!$A:$A,0))</f>
        <v>#N/A</v>
      </c>
      <c r="O830" s="23" t="e">
        <f t="shared" si="48"/>
        <v>#N/A</v>
      </c>
      <c r="P830" s="24" t="str">
        <f t="shared" si="49"/>
        <v>0%</v>
      </c>
      <c r="Q830" s="23" t="e">
        <f t="shared" si="50"/>
        <v>#N/A</v>
      </c>
      <c r="R830" s="25" t="e">
        <f t="shared" si="51"/>
        <v>#N/A</v>
      </c>
      <c r="S830" s="11"/>
    </row>
    <row r="831" spans="1:19" s="4" customFormat="1" hidden="1">
      <c r="A831" s="18">
        <v>12</v>
      </c>
      <c r="B831" s="19" t="s">
        <v>1725</v>
      </c>
      <c r="C831" s="19" t="s">
        <v>1738</v>
      </c>
      <c r="D831" s="19" t="s">
        <v>1739</v>
      </c>
      <c r="E831" s="19" t="s">
        <v>9</v>
      </c>
      <c r="F831" s="20">
        <v>2.87</v>
      </c>
      <c r="G831" s="20">
        <v>2.65</v>
      </c>
      <c r="H831" s="20">
        <v>1.5</v>
      </c>
      <c r="I831" s="21">
        <v>38111836.109999999</v>
      </c>
      <c r="J831" s="21">
        <v>34294198.840000004</v>
      </c>
      <c r="K831" s="22">
        <v>0</v>
      </c>
      <c r="L831" s="21">
        <v>34835603.899999999</v>
      </c>
      <c r="M831" s="21">
        <v>10072740.4</v>
      </c>
      <c r="N831" s="23" t="e">
        <f>INDEX(Cost!$E:$E,MATCH(Result_Risk7!$C831,Cost!$A:$A,0))</f>
        <v>#N/A</v>
      </c>
      <c r="O831" s="23" t="e">
        <f t="shared" si="48"/>
        <v>#N/A</v>
      </c>
      <c r="P831" s="24" t="str">
        <f t="shared" si="49"/>
        <v>0%</v>
      </c>
      <c r="Q831" s="23" t="e">
        <f t="shared" si="50"/>
        <v>#N/A</v>
      </c>
      <c r="R831" s="25" t="e">
        <f t="shared" si="51"/>
        <v>#N/A</v>
      </c>
      <c r="S831" s="11"/>
    </row>
    <row r="832" spans="1:19" s="4" customFormat="1" hidden="1">
      <c r="A832" s="18">
        <v>12</v>
      </c>
      <c r="B832" s="19" t="s">
        <v>1725</v>
      </c>
      <c r="C832" s="19" t="s">
        <v>1740</v>
      </c>
      <c r="D832" s="19" t="s">
        <v>1741</v>
      </c>
      <c r="E832" s="19" t="s">
        <v>9</v>
      </c>
      <c r="F832" s="20">
        <v>2.11</v>
      </c>
      <c r="G832" s="20">
        <v>1.86</v>
      </c>
      <c r="H832" s="20">
        <v>0.84</v>
      </c>
      <c r="I832" s="21">
        <v>27022636.190000001</v>
      </c>
      <c r="J832" s="21">
        <v>16865856.699999999</v>
      </c>
      <c r="K832" s="22">
        <v>0</v>
      </c>
      <c r="L832" s="21">
        <v>19988502.710000001</v>
      </c>
      <c r="M832" s="21">
        <v>-3811351.97</v>
      </c>
      <c r="N832" s="23" t="e">
        <f>INDEX(Cost!$E:$E,MATCH(Result_Risk7!$C832,Cost!$A:$A,0))</f>
        <v>#N/A</v>
      </c>
      <c r="O832" s="23" t="e">
        <f t="shared" si="48"/>
        <v>#N/A</v>
      </c>
      <c r="P832" s="24" t="str">
        <f t="shared" si="49"/>
        <v>0%</v>
      </c>
      <c r="Q832" s="23" t="e">
        <f t="shared" si="50"/>
        <v>#N/A</v>
      </c>
      <c r="R832" s="25" t="e">
        <f t="shared" si="51"/>
        <v>#N/A</v>
      </c>
      <c r="S832" s="11"/>
    </row>
    <row r="833" spans="1:19" s="4" customFormat="1" hidden="1">
      <c r="A833" s="18">
        <v>12</v>
      </c>
      <c r="B833" s="19" t="s">
        <v>1725</v>
      </c>
      <c r="C833" s="19" t="s">
        <v>1742</v>
      </c>
      <c r="D833" s="19" t="s">
        <v>1743</v>
      </c>
      <c r="E833" s="19" t="s">
        <v>9</v>
      </c>
      <c r="F833" s="20">
        <v>1.1399999999999999</v>
      </c>
      <c r="G833" s="20">
        <v>0.94</v>
      </c>
      <c r="H833" s="20">
        <v>0.59</v>
      </c>
      <c r="I833" s="21">
        <v>3312393.36</v>
      </c>
      <c r="J833" s="21">
        <v>1019086.47</v>
      </c>
      <c r="K833" s="22">
        <v>3</v>
      </c>
      <c r="L833" s="21">
        <v>-634625.63</v>
      </c>
      <c r="M833" s="21">
        <v>-9716755.9299999997</v>
      </c>
      <c r="N833" s="23" t="e">
        <f>INDEX(Cost!$E:$E,MATCH(Result_Risk7!$C833,Cost!$A:$A,0))</f>
        <v>#N/A</v>
      </c>
      <c r="O833" s="23" t="e">
        <f t="shared" si="48"/>
        <v>#N/A</v>
      </c>
      <c r="P833" s="24" t="str">
        <f t="shared" si="49"/>
        <v>0%</v>
      </c>
      <c r="Q833" s="23" t="e">
        <f t="shared" si="50"/>
        <v>#N/A</v>
      </c>
      <c r="R833" s="25" t="e">
        <f t="shared" si="51"/>
        <v>#N/A</v>
      </c>
      <c r="S833" s="11"/>
    </row>
    <row r="834" spans="1:19" s="4" customFormat="1" hidden="1">
      <c r="A834" s="18">
        <v>12</v>
      </c>
      <c r="B834" s="19" t="s">
        <v>1725</v>
      </c>
      <c r="C834" s="19" t="s">
        <v>1744</v>
      </c>
      <c r="D834" s="19" t="s">
        <v>1745</v>
      </c>
      <c r="E834" s="19" t="s">
        <v>9</v>
      </c>
      <c r="F834" s="20">
        <v>1.75</v>
      </c>
      <c r="G834" s="20">
        <v>1.63</v>
      </c>
      <c r="H834" s="20">
        <v>0.89</v>
      </c>
      <c r="I834" s="21">
        <v>10217707.59</v>
      </c>
      <c r="J834" s="21">
        <v>-1731670.14</v>
      </c>
      <c r="K834" s="22">
        <v>1</v>
      </c>
      <c r="L834" s="21">
        <v>4079584.37</v>
      </c>
      <c r="M834" s="21">
        <v>-1564960.3</v>
      </c>
      <c r="N834" s="23" t="e">
        <f>INDEX(Cost!$E:$E,MATCH(Result_Risk7!$C834,Cost!$A:$A,0))</f>
        <v>#N/A</v>
      </c>
      <c r="O834" s="23" t="e">
        <f t="shared" si="48"/>
        <v>#N/A</v>
      </c>
      <c r="P834" s="24" t="str">
        <f t="shared" si="49"/>
        <v>0%</v>
      </c>
      <c r="Q834" s="23" t="e">
        <f t="shared" si="50"/>
        <v>#N/A</v>
      </c>
      <c r="R834" s="25" t="e">
        <f t="shared" si="51"/>
        <v>#N/A</v>
      </c>
      <c r="S834" s="11"/>
    </row>
    <row r="835" spans="1:19" s="4" customFormat="1" hidden="1">
      <c r="A835" s="18">
        <v>12</v>
      </c>
      <c r="B835" s="19" t="s">
        <v>1746</v>
      </c>
      <c r="C835" s="19" t="s">
        <v>1747</v>
      </c>
      <c r="D835" s="19" t="s">
        <v>1748</v>
      </c>
      <c r="E835" s="19" t="s">
        <v>47</v>
      </c>
      <c r="F835" s="20">
        <v>3.33</v>
      </c>
      <c r="G835" s="20">
        <v>3.18</v>
      </c>
      <c r="H835" s="20">
        <v>2.23</v>
      </c>
      <c r="I835" s="21">
        <v>495265896.04000002</v>
      </c>
      <c r="J835" s="21">
        <v>110759388.18000001</v>
      </c>
      <c r="K835" s="22">
        <v>0</v>
      </c>
      <c r="L835" s="21">
        <v>219785462.25</v>
      </c>
      <c r="M835" s="21">
        <v>255728302.87</v>
      </c>
      <c r="N835" s="23" t="e">
        <f>INDEX(Cost!$E:$E,MATCH(Result_Risk7!$C835,Cost!$A:$A,0))</f>
        <v>#N/A</v>
      </c>
      <c r="O835" s="23" t="e">
        <f t="shared" si="48"/>
        <v>#N/A</v>
      </c>
      <c r="P835" s="24" t="str">
        <f t="shared" si="49"/>
        <v>40%</v>
      </c>
      <c r="Q835" s="23" t="e">
        <f t="shared" si="50"/>
        <v>#N/A</v>
      </c>
      <c r="R835" s="25" t="e">
        <f t="shared" si="51"/>
        <v>#N/A</v>
      </c>
      <c r="S835" s="11"/>
    </row>
    <row r="836" spans="1:19" s="4" customFormat="1" hidden="1">
      <c r="A836" s="18">
        <v>12</v>
      </c>
      <c r="B836" s="19" t="s">
        <v>1746</v>
      </c>
      <c r="C836" s="19" t="s">
        <v>1749</v>
      </c>
      <c r="D836" s="19" t="s">
        <v>1750</v>
      </c>
      <c r="E836" s="19" t="s">
        <v>47</v>
      </c>
      <c r="F836" s="20">
        <v>7.57</v>
      </c>
      <c r="G836" s="20">
        <v>7.12</v>
      </c>
      <c r="H836" s="20">
        <v>4.71</v>
      </c>
      <c r="I836" s="21">
        <v>334185374.66000003</v>
      </c>
      <c r="J836" s="21">
        <v>132571495.3</v>
      </c>
      <c r="K836" s="22">
        <v>0</v>
      </c>
      <c r="L836" s="21">
        <v>183262839.84</v>
      </c>
      <c r="M836" s="21">
        <v>210293210.78999999</v>
      </c>
      <c r="N836" s="23" t="e">
        <f>INDEX(Cost!$E:$E,MATCH(Result_Risk7!$C836,Cost!$A:$A,0))</f>
        <v>#N/A</v>
      </c>
      <c r="O836" s="23" t="e">
        <f t="shared" ref="O836:O899" si="52">M836-N836</f>
        <v>#N/A</v>
      </c>
      <c r="P836" s="24" t="str">
        <f t="shared" ref="P836:P899" si="53">IF(H836&gt;3,"60%",IF(H836&gt;=2.51,"50%",IF(H836&gt;=2.01,"40%",IF(H836&gt;=1.51,"30%","0%"))))</f>
        <v>60%</v>
      </c>
      <c r="Q836" s="23" t="e">
        <f t="shared" ref="Q836:Q899" si="54">IF(O836&gt;0,O836*P836,0)</f>
        <v>#N/A</v>
      </c>
      <c r="R836" s="25" t="e">
        <f t="shared" ref="R836:R899" si="55">IF(Q836&gt;0,"ลงทุนได้","")</f>
        <v>#N/A</v>
      </c>
      <c r="S836" s="11"/>
    </row>
    <row r="837" spans="1:19" s="4" customFormat="1" hidden="1">
      <c r="A837" s="18">
        <v>12</v>
      </c>
      <c r="B837" s="19" t="s">
        <v>1746</v>
      </c>
      <c r="C837" s="19" t="s">
        <v>1751</v>
      </c>
      <c r="D837" s="19" t="s">
        <v>1752</v>
      </c>
      <c r="E837" s="19" t="s">
        <v>9</v>
      </c>
      <c r="F837" s="20">
        <v>4.97</v>
      </c>
      <c r="G837" s="20">
        <v>4.6500000000000004</v>
      </c>
      <c r="H837" s="20">
        <v>4.12</v>
      </c>
      <c r="I837" s="21">
        <v>91895530.659999996</v>
      </c>
      <c r="J837" s="21">
        <v>48161176.649999999</v>
      </c>
      <c r="K837" s="22">
        <v>0</v>
      </c>
      <c r="L837" s="21">
        <v>57846893.450000003</v>
      </c>
      <c r="M837" s="21">
        <v>72313198.269999996</v>
      </c>
      <c r="N837" s="23" t="e">
        <f>INDEX(Cost!$E:$E,MATCH(Result_Risk7!$C837,Cost!$A:$A,0))</f>
        <v>#N/A</v>
      </c>
      <c r="O837" s="23" t="e">
        <f t="shared" si="52"/>
        <v>#N/A</v>
      </c>
      <c r="P837" s="24" t="str">
        <f t="shared" si="53"/>
        <v>60%</v>
      </c>
      <c r="Q837" s="23" t="e">
        <f t="shared" si="54"/>
        <v>#N/A</v>
      </c>
      <c r="R837" s="25" t="e">
        <f t="shared" si="55"/>
        <v>#N/A</v>
      </c>
      <c r="S837" s="11"/>
    </row>
    <row r="838" spans="1:19" s="4" customFormat="1" hidden="1">
      <c r="A838" s="18">
        <v>12</v>
      </c>
      <c r="B838" s="19" t="s">
        <v>1746</v>
      </c>
      <c r="C838" s="19" t="s">
        <v>1753</v>
      </c>
      <c r="D838" s="19" t="s">
        <v>1754</v>
      </c>
      <c r="E838" s="19" t="s">
        <v>9</v>
      </c>
      <c r="F838" s="20">
        <v>4.8</v>
      </c>
      <c r="G838" s="20">
        <v>4.54</v>
      </c>
      <c r="H838" s="20">
        <v>3.69</v>
      </c>
      <c r="I838" s="21">
        <v>70299231.439999998</v>
      </c>
      <c r="J838" s="21">
        <v>41851532.659999996</v>
      </c>
      <c r="K838" s="22">
        <v>0</v>
      </c>
      <c r="L838" s="21">
        <v>48919275.799999997</v>
      </c>
      <c r="M838" s="21">
        <v>49718915.140000001</v>
      </c>
      <c r="N838" s="23" t="e">
        <f>INDEX(Cost!$E:$E,MATCH(Result_Risk7!$C838,Cost!$A:$A,0))</f>
        <v>#N/A</v>
      </c>
      <c r="O838" s="23" t="e">
        <f t="shared" si="52"/>
        <v>#N/A</v>
      </c>
      <c r="P838" s="24" t="str">
        <f t="shared" si="53"/>
        <v>60%</v>
      </c>
      <c r="Q838" s="23" t="e">
        <f t="shared" si="54"/>
        <v>#N/A</v>
      </c>
      <c r="R838" s="25" t="e">
        <f t="shared" si="55"/>
        <v>#N/A</v>
      </c>
      <c r="S838" s="11"/>
    </row>
    <row r="839" spans="1:19" s="4" customFormat="1" hidden="1">
      <c r="A839" s="18">
        <v>12</v>
      </c>
      <c r="B839" s="19" t="s">
        <v>1746</v>
      </c>
      <c r="C839" s="19" t="s">
        <v>1755</v>
      </c>
      <c r="D839" s="19" t="s">
        <v>1756</v>
      </c>
      <c r="E839" s="19" t="s">
        <v>9</v>
      </c>
      <c r="F839" s="20">
        <v>8.36</v>
      </c>
      <c r="G839" s="20">
        <v>8.1199999999999992</v>
      </c>
      <c r="H839" s="20">
        <v>7.64</v>
      </c>
      <c r="I839" s="21">
        <v>234504178.09999999</v>
      </c>
      <c r="J839" s="21">
        <v>116917722.69</v>
      </c>
      <c r="K839" s="22">
        <v>0</v>
      </c>
      <c r="L839" s="21">
        <v>125457506.37</v>
      </c>
      <c r="M839" s="21">
        <v>211100980.13</v>
      </c>
      <c r="N839" s="23" t="e">
        <f>INDEX(Cost!$E:$E,MATCH(Result_Risk7!$C839,Cost!$A:$A,0))</f>
        <v>#N/A</v>
      </c>
      <c r="O839" s="23" t="e">
        <f t="shared" si="52"/>
        <v>#N/A</v>
      </c>
      <c r="P839" s="24" t="str">
        <f t="shared" si="53"/>
        <v>60%</v>
      </c>
      <c r="Q839" s="23" t="e">
        <f t="shared" si="54"/>
        <v>#N/A</v>
      </c>
      <c r="R839" s="25" t="e">
        <f t="shared" si="55"/>
        <v>#N/A</v>
      </c>
      <c r="S839" s="11"/>
    </row>
    <row r="840" spans="1:19" s="4" customFormat="1" hidden="1">
      <c r="A840" s="18">
        <v>12</v>
      </c>
      <c r="B840" s="19" t="s">
        <v>1746</v>
      </c>
      <c r="C840" s="19" t="s">
        <v>1757</v>
      </c>
      <c r="D840" s="19" t="s">
        <v>1758</v>
      </c>
      <c r="E840" s="19" t="s">
        <v>9</v>
      </c>
      <c r="F840" s="20">
        <v>5.09</v>
      </c>
      <c r="G840" s="20">
        <v>4.8499999999999996</v>
      </c>
      <c r="H840" s="20">
        <v>3.53</v>
      </c>
      <c r="I840" s="21">
        <v>110227763.41</v>
      </c>
      <c r="J840" s="21">
        <v>47566823.719999999</v>
      </c>
      <c r="K840" s="22">
        <v>0</v>
      </c>
      <c r="L840" s="21">
        <v>50972696.329999998</v>
      </c>
      <c r="M840" s="21">
        <v>68182219.689999998</v>
      </c>
      <c r="N840" s="23" t="e">
        <f>INDEX(Cost!$E:$E,MATCH(Result_Risk7!$C840,Cost!$A:$A,0))</f>
        <v>#N/A</v>
      </c>
      <c r="O840" s="23" t="e">
        <f t="shared" si="52"/>
        <v>#N/A</v>
      </c>
      <c r="P840" s="24" t="str">
        <f t="shared" si="53"/>
        <v>60%</v>
      </c>
      <c r="Q840" s="23" t="e">
        <f t="shared" si="54"/>
        <v>#N/A</v>
      </c>
      <c r="R840" s="25" t="e">
        <f t="shared" si="55"/>
        <v>#N/A</v>
      </c>
      <c r="S840" s="11"/>
    </row>
    <row r="841" spans="1:19" s="4" customFormat="1" hidden="1">
      <c r="A841" s="18">
        <v>12</v>
      </c>
      <c r="B841" s="19" t="s">
        <v>1746</v>
      </c>
      <c r="C841" s="19" t="s">
        <v>1759</v>
      </c>
      <c r="D841" s="19" t="s">
        <v>1760</v>
      </c>
      <c r="E841" s="19" t="s">
        <v>9</v>
      </c>
      <c r="F841" s="20">
        <v>2.25</v>
      </c>
      <c r="G841" s="20">
        <v>2.08</v>
      </c>
      <c r="H841" s="20">
        <v>1.85</v>
      </c>
      <c r="I841" s="21">
        <v>29359105.539999999</v>
      </c>
      <c r="J841" s="21">
        <v>13048944.439999999</v>
      </c>
      <c r="K841" s="22">
        <v>0</v>
      </c>
      <c r="L841" s="21">
        <v>16990773.32</v>
      </c>
      <c r="M841" s="21">
        <v>19949021.710000001</v>
      </c>
      <c r="N841" s="23" t="e">
        <f>INDEX(Cost!$E:$E,MATCH(Result_Risk7!$C841,Cost!$A:$A,0))</f>
        <v>#N/A</v>
      </c>
      <c r="O841" s="23" t="e">
        <f t="shared" si="52"/>
        <v>#N/A</v>
      </c>
      <c r="P841" s="24" t="str">
        <f t="shared" si="53"/>
        <v>30%</v>
      </c>
      <c r="Q841" s="23" t="e">
        <f t="shared" si="54"/>
        <v>#N/A</v>
      </c>
      <c r="R841" s="25" t="e">
        <f t="shared" si="55"/>
        <v>#N/A</v>
      </c>
      <c r="S841" s="11"/>
    </row>
    <row r="842" spans="1:19" s="4" customFormat="1" hidden="1">
      <c r="A842" s="18">
        <v>12</v>
      </c>
      <c r="B842" s="19" t="s">
        <v>1746</v>
      </c>
      <c r="C842" s="19" t="s">
        <v>1761</v>
      </c>
      <c r="D842" s="19" t="s">
        <v>1762</v>
      </c>
      <c r="E842" s="19" t="s">
        <v>9</v>
      </c>
      <c r="F842" s="20">
        <v>2.8</v>
      </c>
      <c r="G842" s="20">
        <v>2.62</v>
      </c>
      <c r="H842" s="20">
        <v>2.1800000000000002</v>
      </c>
      <c r="I842" s="21">
        <v>34280176.609999999</v>
      </c>
      <c r="J842" s="21">
        <v>20875695.030000001</v>
      </c>
      <c r="K842" s="22">
        <v>0</v>
      </c>
      <c r="L842" s="21">
        <v>23926822.489999998</v>
      </c>
      <c r="M842" s="21">
        <v>22483047.420000002</v>
      </c>
      <c r="N842" s="23" t="e">
        <f>INDEX(Cost!$E:$E,MATCH(Result_Risk7!$C842,Cost!$A:$A,0))</f>
        <v>#N/A</v>
      </c>
      <c r="O842" s="23" t="e">
        <f t="shared" si="52"/>
        <v>#N/A</v>
      </c>
      <c r="P842" s="24" t="str">
        <f t="shared" si="53"/>
        <v>40%</v>
      </c>
      <c r="Q842" s="23" t="e">
        <f t="shared" si="54"/>
        <v>#N/A</v>
      </c>
      <c r="R842" s="25" t="e">
        <f t="shared" si="55"/>
        <v>#N/A</v>
      </c>
      <c r="S842" s="11"/>
    </row>
    <row r="843" spans="1:19" s="4" customFormat="1" hidden="1">
      <c r="A843" s="18">
        <v>12</v>
      </c>
      <c r="B843" s="19" t="s">
        <v>1746</v>
      </c>
      <c r="C843" s="19" t="s">
        <v>1763</v>
      </c>
      <c r="D843" s="19" t="s">
        <v>1764</v>
      </c>
      <c r="E843" s="19" t="s">
        <v>9</v>
      </c>
      <c r="F843" s="20">
        <v>5.83</v>
      </c>
      <c r="G843" s="20">
        <v>5.67</v>
      </c>
      <c r="H843" s="20">
        <v>4.16</v>
      </c>
      <c r="I843" s="21">
        <v>77917475.280000001</v>
      </c>
      <c r="J843" s="21">
        <v>39370050.399999999</v>
      </c>
      <c r="K843" s="22">
        <v>0</v>
      </c>
      <c r="L843" s="21">
        <v>44147449.850000001</v>
      </c>
      <c r="M843" s="21">
        <v>50920198.479999997</v>
      </c>
      <c r="N843" s="23" t="e">
        <f>INDEX(Cost!$E:$E,MATCH(Result_Risk7!$C843,Cost!$A:$A,0))</f>
        <v>#N/A</v>
      </c>
      <c r="O843" s="23" t="e">
        <f t="shared" si="52"/>
        <v>#N/A</v>
      </c>
      <c r="P843" s="24" t="str">
        <f t="shared" si="53"/>
        <v>60%</v>
      </c>
      <c r="Q843" s="23" t="e">
        <f t="shared" si="54"/>
        <v>#N/A</v>
      </c>
      <c r="R843" s="25" t="e">
        <f t="shared" si="55"/>
        <v>#N/A</v>
      </c>
      <c r="S843" s="11"/>
    </row>
    <row r="844" spans="1:19" s="4" customFormat="1" hidden="1">
      <c r="A844" s="18">
        <v>12</v>
      </c>
      <c r="B844" s="19" t="s">
        <v>1746</v>
      </c>
      <c r="C844" s="19" t="s">
        <v>1765</v>
      </c>
      <c r="D844" s="19" t="s">
        <v>1766</v>
      </c>
      <c r="E844" s="19" t="s">
        <v>9</v>
      </c>
      <c r="F844" s="20">
        <v>3.05</v>
      </c>
      <c r="G844" s="20">
        <v>2.91</v>
      </c>
      <c r="H844" s="20">
        <v>2.17</v>
      </c>
      <c r="I844" s="21">
        <v>58200606.899999999</v>
      </c>
      <c r="J844" s="21">
        <v>45552018.210000001</v>
      </c>
      <c r="K844" s="22">
        <v>0</v>
      </c>
      <c r="L844" s="21">
        <v>49331634.009999998</v>
      </c>
      <c r="M844" s="21">
        <v>33151497.710000001</v>
      </c>
      <c r="N844" s="23" t="e">
        <f>INDEX(Cost!$E:$E,MATCH(Result_Risk7!$C844,Cost!$A:$A,0))</f>
        <v>#N/A</v>
      </c>
      <c r="O844" s="23" t="e">
        <f t="shared" si="52"/>
        <v>#N/A</v>
      </c>
      <c r="P844" s="24" t="str">
        <f t="shared" si="53"/>
        <v>40%</v>
      </c>
      <c r="Q844" s="23" t="e">
        <f t="shared" si="54"/>
        <v>#N/A</v>
      </c>
      <c r="R844" s="25" t="e">
        <f t="shared" si="55"/>
        <v>#N/A</v>
      </c>
      <c r="S844" s="11"/>
    </row>
    <row r="845" spans="1:19" s="4" customFormat="1" hidden="1">
      <c r="A845" s="18">
        <v>12</v>
      </c>
      <c r="B845" s="19" t="s">
        <v>1746</v>
      </c>
      <c r="C845" s="19" t="s">
        <v>1767</v>
      </c>
      <c r="D845" s="19" t="s">
        <v>1768</v>
      </c>
      <c r="E845" s="19" t="s">
        <v>9</v>
      </c>
      <c r="F845" s="20">
        <v>3.53</v>
      </c>
      <c r="G845" s="20">
        <v>3.06</v>
      </c>
      <c r="H845" s="20">
        <v>2.23</v>
      </c>
      <c r="I845" s="21">
        <v>43474308.659999996</v>
      </c>
      <c r="J845" s="21">
        <v>35501303.969999999</v>
      </c>
      <c r="K845" s="22">
        <v>0</v>
      </c>
      <c r="L845" s="21">
        <v>41192367.509999998</v>
      </c>
      <c r="M845" s="21">
        <v>21137359.489999998</v>
      </c>
      <c r="N845" s="23" t="e">
        <f>INDEX(Cost!$E:$E,MATCH(Result_Risk7!$C845,Cost!$A:$A,0))</f>
        <v>#N/A</v>
      </c>
      <c r="O845" s="23" t="e">
        <f t="shared" si="52"/>
        <v>#N/A</v>
      </c>
      <c r="P845" s="24" t="str">
        <f t="shared" si="53"/>
        <v>40%</v>
      </c>
      <c r="Q845" s="23" t="e">
        <f t="shared" si="54"/>
        <v>#N/A</v>
      </c>
      <c r="R845" s="25" t="e">
        <f t="shared" si="55"/>
        <v>#N/A</v>
      </c>
      <c r="S845" s="11"/>
    </row>
    <row r="846" spans="1:19" s="4" customFormat="1" hidden="1">
      <c r="A846" s="18">
        <v>12</v>
      </c>
      <c r="B846" s="19" t="s">
        <v>1746</v>
      </c>
      <c r="C846" s="19" t="s">
        <v>1769</v>
      </c>
      <c r="D846" s="19" t="s">
        <v>1770</v>
      </c>
      <c r="E846" s="19" t="s">
        <v>9</v>
      </c>
      <c r="F846" s="20">
        <v>4.63</v>
      </c>
      <c r="G846" s="20">
        <v>4.28</v>
      </c>
      <c r="H846" s="20">
        <v>3.8</v>
      </c>
      <c r="I846" s="21">
        <v>51679554.57</v>
      </c>
      <c r="J846" s="21">
        <v>38762277.990000002</v>
      </c>
      <c r="K846" s="22">
        <v>0</v>
      </c>
      <c r="L846" s="21">
        <v>45578113.18</v>
      </c>
      <c r="M846" s="21">
        <v>39747640.090000004</v>
      </c>
      <c r="N846" s="23" t="e">
        <f>INDEX(Cost!$E:$E,MATCH(Result_Risk7!$C846,Cost!$A:$A,0))</f>
        <v>#N/A</v>
      </c>
      <c r="O846" s="23" t="e">
        <f t="shared" si="52"/>
        <v>#N/A</v>
      </c>
      <c r="P846" s="24" t="str">
        <f t="shared" si="53"/>
        <v>60%</v>
      </c>
      <c r="Q846" s="23" t="e">
        <f t="shared" si="54"/>
        <v>#N/A</v>
      </c>
      <c r="R846" s="25" t="e">
        <f t="shared" si="55"/>
        <v>#N/A</v>
      </c>
      <c r="S846" s="11"/>
    </row>
    <row r="847" spans="1:19" s="4" customFormat="1" hidden="1">
      <c r="A847" s="18">
        <v>12</v>
      </c>
      <c r="B847" s="19" t="s">
        <v>1746</v>
      </c>
      <c r="C847" s="19" t="s">
        <v>1771</v>
      </c>
      <c r="D847" s="19" t="s">
        <v>1772</v>
      </c>
      <c r="E847" s="19" t="s">
        <v>9</v>
      </c>
      <c r="F847" s="20">
        <v>3.37</v>
      </c>
      <c r="G847" s="20">
        <v>3.23</v>
      </c>
      <c r="H847" s="20">
        <v>2.1</v>
      </c>
      <c r="I847" s="21">
        <v>60903675.969999999</v>
      </c>
      <c r="J847" s="21">
        <v>40541205.82</v>
      </c>
      <c r="K847" s="22">
        <v>0</v>
      </c>
      <c r="L847" s="21">
        <v>54020916.789999999</v>
      </c>
      <c r="M847" s="21">
        <v>28441295.199999999</v>
      </c>
      <c r="N847" s="23" t="e">
        <f>INDEX(Cost!$E:$E,MATCH(Result_Risk7!$C847,Cost!$A:$A,0))</f>
        <v>#N/A</v>
      </c>
      <c r="O847" s="23" t="e">
        <f t="shared" si="52"/>
        <v>#N/A</v>
      </c>
      <c r="P847" s="24" t="str">
        <f t="shared" si="53"/>
        <v>40%</v>
      </c>
      <c r="Q847" s="23" t="e">
        <f t="shared" si="54"/>
        <v>#N/A</v>
      </c>
      <c r="R847" s="25" t="e">
        <f t="shared" si="55"/>
        <v>#N/A</v>
      </c>
      <c r="S847" s="11"/>
    </row>
    <row r="848" spans="1:19" s="4" customFormat="1" hidden="1">
      <c r="A848" s="18">
        <v>12</v>
      </c>
      <c r="B848" s="19" t="s">
        <v>1773</v>
      </c>
      <c r="C848" s="19" t="s">
        <v>1774</v>
      </c>
      <c r="D848" s="19" t="s">
        <v>1775</v>
      </c>
      <c r="E848" s="19" t="s">
        <v>47</v>
      </c>
      <c r="F848" s="20">
        <v>6.02</v>
      </c>
      <c r="G848" s="20">
        <v>5.79</v>
      </c>
      <c r="H848" s="20">
        <v>4.0999999999999996</v>
      </c>
      <c r="I848" s="21">
        <v>961806926.24000001</v>
      </c>
      <c r="J848" s="21">
        <v>329720487.88999999</v>
      </c>
      <c r="K848" s="22">
        <v>0</v>
      </c>
      <c r="L848" s="21">
        <v>371442880.25</v>
      </c>
      <c r="M848" s="21">
        <v>593160418.38999999</v>
      </c>
      <c r="N848" s="23" t="e">
        <f>INDEX(Cost!$E:$E,MATCH(Result_Risk7!$C848,Cost!$A:$A,0))</f>
        <v>#N/A</v>
      </c>
      <c r="O848" s="23" t="e">
        <f t="shared" si="52"/>
        <v>#N/A</v>
      </c>
      <c r="P848" s="24" t="str">
        <f t="shared" si="53"/>
        <v>60%</v>
      </c>
      <c r="Q848" s="23" t="e">
        <f t="shared" si="54"/>
        <v>#N/A</v>
      </c>
      <c r="R848" s="25" t="e">
        <f t="shared" si="55"/>
        <v>#N/A</v>
      </c>
      <c r="S848" s="11"/>
    </row>
    <row r="849" spans="1:19" s="4" customFormat="1" hidden="1">
      <c r="A849" s="18">
        <v>12</v>
      </c>
      <c r="B849" s="19" t="s">
        <v>1773</v>
      </c>
      <c r="C849" s="19" t="s">
        <v>1776</v>
      </c>
      <c r="D849" s="19" t="s">
        <v>1777</v>
      </c>
      <c r="E849" s="19" t="s">
        <v>9</v>
      </c>
      <c r="F849" s="20">
        <v>4.03</v>
      </c>
      <c r="G849" s="20">
        <v>3.93</v>
      </c>
      <c r="H849" s="20">
        <v>2.6</v>
      </c>
      <c r="I849" s="21">
        <v>134821614.56999999</v>
      </c>
      <c r="J849" s="21">
        <v>103243044.15000001</v>
      </c>
      <c r="K849" s="22">
        <v>0</v>
      </c>
      <c r="L849" s="21">
        <v>108402315.7</v>
      </c>
      <c r="M849" s="21">
        <v>71157708.890000001</v>
      </c>
      <c r="N849" s="23" t="e">
        <f>INDEX(Cost!$E:$E,MATCH(Result_Risk7!$C849,Cost!$A:$A,0))</f>
        <v>#N/A</v>
      </c>
      <c r="O849" s="23" t="e">
        <f t="shared" si="52"/>
        <v>#N/A</v>
      </c>
      <c r="P849" s="24" t="str">
        <f t="shared" si="53"/>
        <v>50%</v>
      </c>
      <c r="Q849" s="23" t="e">
        <f t="shared" si="54"/>
        <v>#N/A</v>
      </c>
      <c r="R849" s="25" t="e">
        <f t="shared" si="55"/>
        <v>#N/A</v>
      </c>
      <c r="S849" s="11"/>
    </row>
    <row r="850" spans="1:19" s="4" customFormat="1" hidden="1">
      <c r="A850" s="18">
        <v>12</v>
      </c>
      <c r="B850" s="19" t="s">
        <v>1773</v>
      </c>
      <c r="C850" s="19" t="s">
        <v>1778</v>
      </c>
      <c r="D850" s="19" t="s">
        <v>1779</v>
      </c>
      <c r="E850" s="19" t="s">
        <v>9</v>
      </c>
      <c r="F850" s="20">
        <v>5.18</v>
      </c>
      <c r="G850" s="20">
        <v>4.9800000000000004</v>
      </c>
      <c r="H850" s="20">
        <v>4.6900000000000004</v>
      </c>
      <c r="I850" s="21">
        <v>125099703.17</v>
      </c>
      <c r="J850" s="21">
        <v>68353677.159999996</v>
      </c>
      <c r="K850" s="22">
        <v>0</v>
      </c>
      <c r="L850" s="21">
        <v>70822109.390000001</v>
      </c>
      <c r="M850" s="21">
        <v>110611500.31</v>
      </c>
      <c r="N850" s="23" t="e">
        <f>INDEX(Cost!$E:$E,MATCH(Result_Risk7!$C850,Cost!$A:$A,0))</f>
        <v>#N/A</v>
      </c>
      <c r="O850" s="23" t="e">
        <f t="shared" si="52"/>
        <v>#N/A</v>
      </c>
      <c r="P850" s="24" t="str">
        <f t="shared" si="53"/>
        <v>60%</v>
      </c>
      <c r="Q850" s="23" t="e">
        <f t="shared" si="54"/>
        <v>#N/A</v>
      </c>
      <c r="R850" s="25" t="e">
        <f t="shared" si="55"/>
        <v>#N/A</v>
      </c>
      <c r="S850" s="11"/>
    </row>
    <row r="851" spans="1:19" s="4" customFormat="1" hidden="1">
      <c r="A851" s="18">
        <v>12</v>
      </c>
      <c r="B851" s="19" t="s">
        <v>1773</v>
      </c>
      <c r="C851" s="19" t="s">
        <v>1780</v>
      </c>
      <c r="D851" s="19" t="s">
        <v>1781</v>
      </c>
      <c r="E851" s="19" t="s">
        <v>9</v>
      </c>
      <c r="F851" s="20">
        <v>4.34</v>
      </c>
      <c r="G851" s="20">
        <v>4.1900000000000004</v>
      </c>
      <c r="H851" s="20">
        <v>3.33</v>
      </c>
      <c r="I851" s="21">
        <v>61045168.200000003</v>
      </c>
      <c r="J851" s="21">
        <v>46215607.909999996</v>
      </c>
      <c r="K851" s="22">
        <v>0</v>
      </c>
      <c r="L851" s="21">
        <v>49395983.009999998</v>
      </c>
      <c r="M851" s="21">
        <v>42629328.039999999</v>
      </c>
      <c r="N851" s="23" t="e">
        <f>INDEX(Cost!$E:$E,MATCH(Result_Risk7!$C851,Cost!$A:$A,0))</f>
        <v>#N/A</v>
      </c>
      <c r="O851" s="23" t="e">
        <f t="shared" si="52"/>
        <v>#N/A</v>
      </c>
      <c r="P851" s="24" t="str">
        <f t="shared" si="53"/>
        <v>60%</v>
      </c>
      <c r="Q851" s="23" t="e">
        <f t="shared" si="54"/>
        <v>#N/A</v>
      </c>
      <c r="R851" s="25" t="e">
        <f t="shared" si="55"/>
        <v>#N/A</v>
      </c>
      <c r="S851" s="11"/>
    </row>
    <row r="852" spans="1:19" s="4" customFormat="1" hidden="1">
      <c r="A852" s="18">
        <v>12</v>
      </c>
      <c r="B852" s="19" t="s">
        <v>1773</v>
      </c>
      <c r="C852" s="19" t="s">
        <v>1782</v>
      </c>
      <c r="D852" s="19" t="s">
        <v>1783</v>
      </c>
      <c r="E852" s="19" t="s">
        <v>9</v>
      </c>
      <c r="F852" s="20">
        <v>5.88</v>
      </c>
      <c r="G852" s="20">
        <v>5.72</v>
      </c>
      <c r="H852" s="20">
        <v>4.07</v>
      </c>
      <c r="I852" s="21">
        <v>99129441.890000001</v>
      </c>
      <c r="J852" s="21">
        <v>75130673.609999999</v>
      </c>
      <c r="K852" s="22">
        <v>0</v>
      </c>
      <c r="L852" s="21">
        <v>79060053.799999997</v>
      </c>
      <c r="M852" s="21">
        <v>62308511.219999999</v>
      </c>
      <c r="N852" s="23" t="e">
        <f>INDEX(Cost!$E:$E,MATCH(Result_Risk7!$C852,Cost!$A:$A,0))</f>
        <v>#N/A</v>
      </c>
      <c r="O852" s="23" t="e">
        <f t="shared" si="52"/>
        <v>#N/A</v>
      </c>
      <c r="P852" s="24" t="str">
        <f t="shared" si="53"/>
        <v>60%</v>
      </c>
      <c r="Q852" s="23" t="e">
        <f t="shared" si="54"/>
        <v>#N/A</v>
      </c>
      <c r="R852" s="25" t="e">
        <f t="shared" si="55"/>
        <v>#N/A</v>
      </c>
      <c r="S852" s="11"/>
    </row>
    <row r="853" spans="1:19" s="4" customFormat="1" hidden="1">
      <c r="A853" s="18">
        <v>12</v>
      </c>
      <c r="B853" s="19" t="s">
        <v>1773</v>
      </c>
      <c r="C853" s="19" t="s">
        <v>1784</v>
      </c>
      <c r="D853" s="19" t="s">
        <v>1785</v>
      </c>
      <c r="E853" s="19" t="s">
        <v>9</v>
      </c>
      <c r="F853" s="20">
        <v>6.83</v>
      </c>
      <c r="G853" s="20">
        <v>6.67</v>
      </c>
      <c r="H853" s="20">
        <v>4.96</v>
      </c>
      <c r="I853" s="21">
        <v>81059872.469999999</v>
      </c>
      <c r="J853" s="21">
        <v>61281094.18</v>
      </c>
      <c r="K853" s="22">
        <v>0</v>
      </c>
      <c r="L853" s="21">
        <v>65607932.18</v>
      </c>
      <c r="M853" s="21">
        <v>55029433.710000001</v>
      </c>
      <c r="N853" s="23" t="e">
        <f>INDEX(Cost!$E:$E,MATCH(Result_Risk7!$C853,Cost!$A:$A,0))</f>
        <v>#N/A</v>
      </c>
      <c r="O853" s="23" t="e">
        <f t="shared" si="52"/>
        <v>#N/A</v>
      </c>
      <c r="P853" s="24" t="str">
        <f t="shared" si="53"/>
        <v>60%</v>
      </c>
      <c r="Q853" s="23" t="e">
        <f t="shared" si="54"/>
        <v>#N/A</v>
      </c>
      <c r="R853" s="25" t="e">
        <f t="shared" si="55"/>
        <v>#N/A</v>
      </c>
      <c r="S853" s="11"/>
    </row>
    <row r="854" spans="1:19" s="4" customFormat="1" hidden="1">
      <c r="A854" s="18">
        <v>12</v>
      </c>
      <c r="B854" s="19" t="s">
        <v>1773</v>
      </c>
      <c r="C854" s="19" t="s">
        <v>1786</v>
      </c>
      <c r="D854" s="19" t="s">
        <v>1787</v>
      </c>
      <c r="E854" s="19" t="s">
        <v>9</v>
      </c>
      <c r="F854" s="20">
        <v>5.67</v>
      </c>
      <c r="G854" s="20">
        <v>5.48</v>
      </c>
      <c r="H854" s="20">
        <v>4.6100000000000003</v>
      </c>
      <c r="I854" s="21">
        <v>44156895.109999999</v>
      </c>
      <c r="J854" s="21">
        <v>17413829.969999999</v>
      </c>
      <c r="K854" s="22">
        <v>0</v>
      </c>
      <c r="L854" s="21">
        <v>18643033.27</v>
      </c>
      <c r="M854" s="21">
        <v>34103907.609999999</v>
      </c>
      <c r="N854" s="23" t="e">
        <f>INDEX(Cost!$E:$E,MATCH(Result_Risk7!$C854,Cost!$A:$A,0))</f>
        <v>#N/A</v>
      </c>
      <c r="O854" s="23" t="e">
        <f t="shared" si="52"/>
        <v>#N/A</v>
      </c>
      <c r="P854" s="24" t="str">
        <f t="shared" si="53"/>
        <v>60%</v>
      </c>
      <c r="Q854" s="23" t="e">
        <f t="shared" si="54"/>
        <v>#N/A</v>
      </c>
      <c r="R854" s="25" t="e">
        <f t="shared" si="55"/>
        <v>#N/A</v>
      </c>
      <c r="S854" s="11"/>
    </row>
    <row r="855" spans="1:19" s="4" customFormat="1" hidden="1">
      <c r="A855" s="18">
        <v>12</v>
      </c>
      <c r="B855" s="19" t="s">
        <v>1773</v>
      </c>
      <c r="C855" s="19" t="s">
        <v>1788</v>
      </c>
      <c r="D855" s="19" t="s">
        <v>1789</v>
      </c>
      <c r="E855" s="19" t="s">
        <v>9</v>
      </c>
      <c r="F855" s="20">
        <v>8.1199999999999992</v>
      </c>
      <c r="G855" s="20">
        <v>7.92</v>
      </c>
      <c r="H855" s="20">
        <v>7.29</v>
      </c>
      <c r="I855" s="21">
        <v>184257421.56</v>
      </c>
      <c r="J855" s="21">
        <v>133938780.27</v>
      </c>
      <c r="K855" s="22">
        <v>0</v>
      </c>
      <c r="L855" s="21">
        <v>141105617.05000001</v>
      </c>
      <c r="M855" s="21">
        <v>162848055.81</v>
      </c>
      <c r="N855" s="23" t="e">
        <f>INDEX(Cost!$E:$E,MATCH(Result_Risk7!$C855,Cost!$A:$A,0))</f>
        <v>#N/A</v>
      </c>
      <c r="O855" s="23" t="e">
        <f t="shared" si="52"/>
        <v>#N/A</v>
      </c>
      <c r="P855" s="24" t="str">
        <f t="shared" si="53"/>
        <v>60%</v>
      </c>
      <c r="Q855" s="23" t="e">
        <f t="shared" si="54"/>
        <v>#N/A</v>
      </c>
      <c r="R855" s="25" t="e">
        <f t="shared" si="55"/>
        <v>#N/A</v>
      </c>
      <c r="S855" s="11"/>
    </row>
    <row r="856" spans="1:19" s="4" customFormat="1" hidden="1">
      <c r="A856" s="18">
        <v>12</v>
      </c>
      <c r="B856" s="19" t="s">
        <v>1773</v>
      </c>
      <c r="C856" s="19" t="s">
        <v>1790</v>
      </c>
      <c r="D856" s="19" t="s">
        <v>1791</v>
      </c>
      <c r="E856" s="19" t="s">
        <v>9</v>
      </c>
      <c r="F856" s="20">
        <v>6.06</v>
      </c>
      <c r="G856" s="20">
        <v>5.64</v>
      </c>
      <c r="H856" s="20">
        <v>3.79</v>
      </c>
      <c r="I856" s="21">
        <v>109467625.98999999</v>
      </c>
      <c r="J856" s="21">
        <v>65233695.530000001</v>
      </c>
      <c r="K856" s="22">
        <v>0</v>
      </c>
      <c r="L856" s="21">
        <v>72885475.609999999</v>
      </c>
      <c r="M856" s="21">
        <v>60309936.039999999</v>
      </c>
      <c r="N856" s="23" t="e">
        <f>INDEX(Cost!$E:$E,MATCH(Result_Risk7!$C856,Cost!$A:$A,0))</f>
        <v>#N/A</v>
      </c>
      <c r="O856" s="23" t="e">
        <f t="shared" si="52"/>
        <v>#N/A</v>
      </c>
      <c r="P856" s="24" t="str">
        <f t="shared" si="53"/>
        <v>60%</v>
      </c>
      <c r="Q856" s="23" t="e">
        <f t="shared" si="54"/>
        <v>#N/A</v>
      </c>
      <c r="R856" s="25" t="e">
        <f t="shared" si="55"/>
        <v>#N/A</v>
      </c>
      <c r="S856" s="11"/>
    </row>
    <row r="857" spans="1:19" s="4" customFormat="1" hidden="1">
      <c r="A857" s="18">
        <v>12</v>
      </c>
      <c r="B857" s="19" t="s">
        <v>1773</v>
      </c>
      <c r="C857" s="19" t="s">
        <v>1792</v>
      </c>
      <c r="D857" s="19" t="s">
        <v>1793</v>
      </c>
      <c r="E857" s="19" t="s">
        <v>9</v>
      </c>
      <c r="F857" s="20">
        <v>3.61</v>
      </c>
      <c r="G857" s="20">
        <v>3.45</v>
      </c>
      <c r="H857" s="20">
        <v>2.97</v>
      </c>
      <c r="I857" s="21">
        <v>34211276.109999999</v>
      </c>
      <c r="J857" s="21">
        <v>14315445.52</v>
      </c>
      <c r="K857" s="22">
        <v>0</v>
      </c>
      <c r="L857" s="21">
        <v>18761280.760000002</v>
      </c>
      <c r="M857" s="21">
        <v>25726467.5</v>
      </c>
      <c r="N857" s="23" t="e">
        <f>INDEX(Cost!$E:$E,MATCH(Result_Risk7!$C857,Cost!$A:$A,0))</f>
        <v>#N/A</v>
      </c>
      <c r="O857" s="23" t="e">
        <f t="shared" si="52"/>
        <v>#N/A</v>
      </c>
      <c r="P857" s="24" t="str">
        <f t="shared" si="53"/>
        <v>50%</v>
      </c>
      <c r="Q857" s="23" t="e">
        <f t="shared" si="54"/>
        <v>#N/A</v>
      </c>
      <c r="R857" s="25" t="e">
        <f t="shared" si="55"/>
        <v>#N/A</v>
      </c>
      <c r="S857" s="11"/>
    </row>
    <row r="858" spans="1:19" s="4" customFormat="1" hidden="1">
      <c r="A858" s="18">
        <v>12</v>
      </c>
      <c r="B858" s="19" t="s">
        <v>1773</v>
      </c>
      <c r="C858" s="19" t="s">
        <v>1794</v>
      </c>
      <c r="D858" s="19" t="s">
        <v>1795</v>
      </c>
      <c r="E858" s="19" t="s">
        <v>9</v>
      </c>
      <c r="F858" s="20">
        <v>5.8</v>
      </c>
      <c r="G858" s="20">
        <v>5.66</v>
      </c>
      <c r="H858" s="20">
        <v>5.08</v>
      </c>
      <c r="I858" s="21">
        <v>210039828.38999999</v>
      </c>
      <c r="J858" s="21">
        <v>142395461.53999999</v>
      </c>
      <c r="K858" s="22">
        <v>0</v>
      </c>
      <c r="L858" s="21">
        <v>155330873.21000001</v>
      </c>
      <c r="M858" s="21">
        <v>178417313.63</v>
      </c>
      <c r="N858" s="23" t="e">
        <f>INDEX(Cost!$E:$E,MATCH(Result_Risk7!$C858,Cost!$A:$A,0))</f>
        <v>#N/A</v>
      </c>
      <c r="O858" s="23" t="e">
        <f t="shared" si="52"/>
        <v>#N/A</v>
      </c>
      <c r="P858" s="24" t="str">
        <f t="shared" si="53"/>
        <v>60%</v>
      </c>
      <c r="Q858" s="23" t="e">
        <f t="shared" si="54"/>
        <v>#N/A</v>
      </c>
      <c r="R858" s="25" t="e">
        <f t="shared" si="55"/>
        <v>#N/A</v>
      </c>
      <c r="S858" s="11"/>
    </row>
    <row r="859" spans="1:19" s="4" customFormat="1" hidden="1">
      <c r="A859" s="18">
        <v>12</v>
      </c>
      <c r="B859" s="19" t="s">
        <v>1773</v>
      </c>
      <c r="C859" s="19" t="s">
        <v>1796</v>
      </c>
      <c r="D859" s="19" t="s">
        <v>1797</v>
      </c>
      <c r="E859" s="19" t="s">
        <v>9</v>
      </c>
      <c r="F859" s="20">
        <v>10.58</v>
      </c>
      <c r="G859" s="20">
        <v>10.24</v>
      </c>
      <c r="H859" s="20">
        <v>8.4</v>
      </c>
      <c r="I859" s="21">
        <v>91019885.409999996</v>
      </c>
      <c r="J859" s="21">
        <v>43583170.630000003</v>
      </c>
      <c r="K859" s="22">
        <v>0</v>
      </c>
      <c r="L859" s="21">
        <v>48316468.619999997</v>
      </c>
      <c r="M859" s="21">
        <v>70346794.269999996</v>
      </c>
      <c r="N859" s="23" t="e">
        <f>INDEX(Cost!$E:$E,MATCH(Result_Risk7!$C859,Cost!$A:$A,0))</f>
        <v>#N/A</v>
      </c>
      <c r="O859" s="23" t="e">
        <f t="shared" si="52"/>
        <v>#N/A</v>
      </c>
      <c r="P859" s="24" t="str">
        <f t="shared" si="53"/>
        <v>60%</v>
      </c>
      <c r="Q859" s="23" t="e">
        <f t="shared" si="54"/>
        <v>#N/A</v>
      </c>
      <c r="R859" s="25" t="e">
        <f t="shared" si="55"/>
        <v>#N/A</v>
      </c>
      <c r="S859" s="11"/>
    </row>
    <row r="860" spans="1:19" s="4" customFormat="1" hidden="1">
      <c r="A860" s="18">
        <v>12</v>
      </c>
      <c r="B860" s="19" t="s">
        <v>1798</v>
      </c>
      <c r="C860" s="19" t="s">
        <v>1799</v>
      </c>
      <c r="D860" s="19" t="s">
        <v>1800</v>
      </c>
      <c r="E860" s="19" t="s">
        <v>47</v>
      </c>
      <c r="F860" s="20">
        <v>7.73</v>
      </c>
      <c r="G860" s="20">
        <v>7.36</v>
      </c>
      <c r="H860" s="20">
        <v>5.14</v>
      </c>
      <c r="I860" s="21">
        <v>771477475.26999998</v>
      </c>
      <c r="J860" s="21">
        <v>330793923.63999999</v>
      </c>
      <c r="K860" s="22">
        <v>0</v>
      </c>
      <c r="L860" s="21">
        <v>398406881.07999998</v>
      </c>
      <c r="M860" s="21">
        <v>474297553.24000001</v>
      </c>
      <c r="N860" s="23" t="e">
        <f>INDEX(Cost!$E:$E,MATCH(Result_Risk7!$C860,Cost!$A:$A,0))</f>
        <v>#N/A</v>
      </c>
      <c r="O860" s="23" t="e">
        <f t="shared" si="52"/>
        <v>#N/A</v>
      </c>
      <c r="P860" s="24" t="str">
        <f t="shared" si="53"/>
        <v>60%</v>
      </c>
      <c r="Q860" s="23" t="e">
        <f t="shared" si="54"/>
        <v>#N/A</v>
      </c>
      <c r="R860" s="25" t="e">
        <f t="shared" si="55"/>
        <v>#N/A</v>
      </c>
      <c r="S860" s="11"/>
    </row>
    <row r="861" spans="1:19" s="4" customFormat="1" hidden="1">
      <c r="A861" s="18">
        <v>12</v>
      </c>
      <c r="B861" s="19" t="s">
        <v>1798</v>
      </c>
      <c r="C861" s="19" t="s">
        <v>1801</v>
      </c>
      <c r="D861" s="19" t="s">
        <v>1802</v>
      </c>
      <c r="E861" s="19" t="s">
        <v>9</v>
      </c>
      <c r="F861" s="20">
        <v>16.28</v>
      </c>
      <c r="G861" s="20">
        <v>16.149999999999999</v>
      </c>
      <c r="H861" s="20">
        <v>8.1</v>
      </c>
      <c r="I861" s="21">
        <v>223590634.81</v>
      </c>
      <c r="J861" s="21">
        <v>170961716.15000001</v>
      </c>
      <c r="K861" s="22">
        <v>0</v>
      </c>
      <c r="L861" s="21">
        <v>175599318.71000001</v>
      </c>
      <c r="M861" s="21">
        <v>103850657.06</v>
      </c>
      <c r="N861" s="23" t="e">
        <f>INDEX(Cost!$E:$E,MATCH(Result_Risk7!$C861,Cost!$A:$A,0))</f>
        <v>#N/A</v>
      </c>
      <c r="O861" s="23" t="e">
        <f t="shared" si="52"/>
        <v>#N/A</v>
      </c>
      <c r="P861" s="24" t="str">
        <f t="shared" si="53"/>
        <v>60%</v>
      </c>
      <c r="Q861" s="23" t="e">
        <f t="shared" si="54"/>
        <v>#N/A</v>
      </c>
      <c r="R861" s="25" t="e">
        <f t="shared" si="55"/>
        <v>#N/A</v>
      </c>
      <c r="S861" s="11"/>
    </row>
    <row r="862" spans="1:19" s="4" customFormat="1" hidden="1">
      <c r="A862" s="18">
        <v>12</v>
      </c>
      <c r="B862" s="19" t="s">
        <v>1798</v>
      </c>
      <c r="C862" s="19" t="s">
        <v>1803</v>
      </c>
      <c r="D862" s="19" t="s">
        <v>1804</v>
      </c>
      <c r="E862" s="19" t="s">
        <v>9</v>
      </c>
      <c r="F862" s="20">
        <v>9.8699999999999992</v>
      </c>
      <c r="G862" s="20">
        <v>9.66</v>
      </c>
      <c r="H862" s="20">
        <v>3.5</v>
      </c>
      <c r="I862" s="21">
        <v>133162140.16</v>
      </c>
      <c r="J862" s="21">
        <v>131261656.98</v>
      </c>
      <c r="K862" s="22">
        <v>0</v>
      </c>
      <c r="L862" s="21">
        <v>121387279.81999999</v>
      </c>
      <c r="M862" s="21">
        <v>37486966.140000001</v>
      </c>
      <c r="N862" s="23" t="e">
        <f>INDEX(Cost!$E:$E,MATCH(Result_Risk7!$C862,Cost!$A:$A,0))</f>
        <v>#N/A</v>
      </c>
      <c r="O862" s="23" t="e">
        <f t="shared" si="52"/>
        <v>#N/A</v>
      </c>
      <c r="P862" s="24" t="str">
        <f t="shared" si="53"/>
        <v>60%</v>
      </c>
      <c r="Q862" s="23" t="e">
        <f t="shared" si="54"/>
        <v>#N/A</v>
      </c>
      <c r="R862" s="25" t="e">
        <f t="shared" si="55"/>
        <v>#N/A</v>
      </c>
      <c r="S862" s="11"/>
    </row>
    <row r="863" spans="1:19" s="4" customFormat="1" hidden="1">
      <c r="A863" s="18">
        <v>12</v>
      </c>
      <c r="B863" s="19" t="s">
        <v>1798</v>
      </c>
      <c r="C863" s="19" t="s">
        <v>1805</v>
      </c>
      <c r="D863" s="19" t="s">
        <v>1806</v>
      </c>
      <c r="E863" s="19" t="s">
        <v>9</v>
      </c>
      <c r="F863" s="20">
        <v>9.42</v>
      </c>
      <c r="G863" s="20">
        <v>9.2100000000000009</v>
      </c>
      <c r="H863" s="20">
        <v>8.0299999999999994</v>
      </c>
      <c r="I863" s="21">
        <v>100767868.20999999</v>
      </c>
      <c r="J863" s="21">
        <v>59009141.399999999</v>
      </c>
      <c r="K863" s="22">
        <v>0</v>
      </c>
      <c r="L863" s="21">
        <v>61401603.390000001</v>
      </c>
      <c r="M863" s="21">
        <v>84174697.689999998</v>
      </c>
      <c r="N863" s="23" t="e">
        <f>INDEX(Cost!$E:$E,MATCH(Result_Risk7!$C863,Cost!$A:$A,0))</f>
        <v>#N/A</v>
      </c>
      <c r="O863" s="23" t="e">
        <f t="shared" si="52"/>
        <v>#N/A</v>
      </c>
      <c r="P863" s="24" t="str">
        <f t="shared" si="53"/>
        <v>60%</v>
      </c>
      <c r="Q863" s="23" t="e">
        <f t="shared" si="54"/>
        <v>#N/A</v>
      </c>
      <c r="R863" s="25" t="e">
        <f t="shared" si="55"/>
        <v>#N/A</v>
      </c>
      <c r="S863" s="11"/>
    </row>
    <row r="864" spans="1:19" s="4" customFormat="1" hidden="1">
      <c r="A864" s="18">
        <v>12</v>
      </c>
      <c r="B864" s="19" t="s">
        <v>1798</v>
      </c>
      <c r="C864" s="19" t="s">
        <v>1807</v>
      </c>
      <c r="D864" s="19" t="s">
        <v>1808</v>
      </c>
      <c r="E864" s="19" t="s">
        <v>9</v>
      </c>
      <c r="F864" s="20">
        <v>10.46</v>
      </c>
      <c r="G864" s="20">
        <v>10.19</v>
      </c>
      <c r="H864" s="20">
        <v>3.81</v>
      </c>
      <c r="I864" s="21">
        <v>316116860.17000002</v>
      </c>
      <c r="J864" s="21">
        <v>216758821.49000001</v>
      </c>
      <c r="K864" s="22">
        <v>0</v>
      </c>
      <c r="L864" s="21">
        <v>227960063.47999999</v>
      </c>
      <c r="M864" s="21">
        <v>93782630.719999999</v>
      </c>
      <c r="N864" s="23" t="e">
        <f>INDEX(Cost!$E:$E,MATCH(Result_Risk7!$C864,Cost!$A:$A,0))</f>
        <v>#N/A</v>
      </c>
      <c r="O864" s="23" t="e">
        <f t="shared" si="52"/>
        <v>#N/A</v>
      </c>
      <c r="P864" s="24" t="str">
        <f t="shared" si="53"/>
        <v>60%</v>
      </c>
      <c r="Q864" s="23" t="e">
        <f t="shared" si="54"/>
        <v>#N/A</v>
      </c>
      <c r="R864" s="25" t="e">
        <f t="shared" si="55"/>
        <v>#N/A</v>
      </c>
      <c r="S864" s="11"/>
    </row>
    <row r="865" spans="1:19" s="4" customFormat="1" hidden="1">
      <c r="A865" s="18">
        <v>12</v>
      </c>
      <c r="B865" s="19" t="s">
        <v>1798</v>
      </c>
      <c r="C865" s="19" t="s">
        <v>1809</v>
      </c>
      <c r="D865" s="19" t="s">
        <v>1810</v>
      </c>
      <c r="E865" s="19" t="s">
        <v>9</v>
      </c>
      <c r="F865" s="20">
        <v>8.9600000000000009</v>
      </c>
      <c r="G865" s="20">
        <v>8.7799999999999994</v>
      </c>
      <c r="H865" s="20">
        <v>3.12</v>
      </c>
      <c r="I865" s="21">
        <v>105235463.03</v>
      </c>
      <c r="J865" s="21">
        <v>98365075.459999993</v>
      </c>
      <c r="K865" s="22">
        <v>0</v>
      </c>
      <c r="L865" s="21">
        <v>96601705.890000001</v>
      </c>
      <c r="M865" s="21">
        <v>28010280.66</v>
      </c>
      <c r="N865" s="23" t="e">
        <f>INDEX(Cost!$E:$E,MATCH(Result_Risk7!$C865,Cost!$A:$A,0))</f>
        <v>#N/A</v>
      </c>
      <c r="O865" s="23" t="e">
        <f t="shared" si="52"/>
        <v>#N/A</v>
      </c>
      <c r="P865" s="24" t="str">
        <f t="shared" si="53"/>
        <v>60%</v>
      </c>
      <c r="Q865" s="23" t="e">
        <f t="shared" si="54"/>
        <v>#N/A</v>
      </c>
      <c r="R865" s="25" t="e">
        <f t="shared" si="55"/>
        <v>#N/A</v>
      </c>
      <c r="S865" s="11"/>
    </row>
    <row r="866" spans="1:19" s="4" customFormat="1" hidden="1">
      <c r="A866" s="18">
        <v>12</v>
      </c>
      <c r="B866" s="19" t="s">
        <v>1798</v>
      </c>
      <c r="C866" s="19" t="s">
        <v>1811</v>
      </c>
      <c r="D866" s="19" t="s">
        <v>1812</v>
      </c>
      <c r="E866" s="19" t="s">
        <v>9</v>
      </c>
      <c r="F866" s="20">
        <v>15.43</v>
      </c>
      <c r="G866" s="20">
        <v>15.07</v>
      </c>
      <c r="H866" s="20">
        <v>8.82</v>
      </c>
      <c r="I866" s="21">
        <v>74299654.590000004</v>
      </c>
      <c r="J866" s="21">
        <v>54329635.43</v>
      </c>
      <c r="K866" s="22">
        <v>0</v>
      </c>
      <c r="L866" s="21">
        <v>56018344.280000001</v>
      </c>
      <c r="M866" s="21">
        <v>40254346.359999999</v>
      </c>
      <c r="N866" s="23" t="e">
        <f>INDEX(Cost!$E:$E,MATCH(Result_Risk7!$C866,Cost!$A:$A,0))</f>
        <v>#N/A</v>
      </c>
      <c r="O866" s="23" t="e">
        <f t="shared" si="52"/>
        <v>#N/A</v>
      </c>
      <c r="P866" s="24" t="str">
        <f t="shared" si="53"/>
        <v>60%</v>
      </c>
      <c r="Q866" s="23" t="e">
        <f t="shared" si="54"/>
        <v>#N/A</v>
      </c>
      <c r="R866" s="25" t="e">
        <f t="shared" si="55"/>
        <v>#N/A</v>
      </c>
      <c r="S866" s="11"/>
    </row>
    <row r="867" spans="1:19" s="4" customFormat="1" hidden="1">
      <c r="A867" s="18">
        <v>12</v>
      </c>
      <c r="B867" s="19" t="s">
        <v>1798</v>
      </c>
      <c r="C867" s="19" t="s">
        <v>1813</v>
      </c>
      <c r="D867" s="19" t="s">
        <v>1814</v>
      </c>
      <c r="E867" s="19" t="s">
        <v>9</v>
      </c>
      <c r="F867" s="20">
        <v>4.6399999999999997</v>
      </c>
      <c r="G867" s="20">
        <v>4.46</v>
      </c>
      <c r="H867" s="20">
        <v>4.03</v>
      </c>
      <c r="I867" s="21">
        <v>56241733.590000004</v>
      </c>
      <c r="J867" s="21">
        <v>49884996.210000001</v>
      </c>
      <c r="K867" s="22">
        <v>0</v>
      </c>
      <c r="L867" s="21">
        <v>51966827.590000004</v>
      </c>
      <c r="M867" s="21">
        <v>46518912.43</v>
      </c>
      <c r="N867" s="23" t="e">
        <f>INDEX(Cost!$E:$E,MATCH(Result_Risk7!$C867,Cost!$A:$A,0))</f>
        <v>#N/A</v>
      </c>
      <c r="O867" s="23" t="e">
        <f t="shared" si="52"/>
        <v>#N/A</v>
      </c>
      <c r="P867" s="24" t="str">
        <f t="shared" si="53"/>
        <v>60%</v>
      </c>
      <c r="Q867" s="23" t="e">
        <f t="shared" si="54"/>
        <v>#N/A</v>
      </c>
      <c r="R867" s="25" t="e">
        <f t="shared" si="55"/>
        <v>#N/A</v>
      </c>
      <c r="S867" s="11"/>
    </row>
    <row r="868" spans="1:19" s="4" customFormat="1" hidden="1">
      <c r="A868" s="18">
        <v>12</v>
      </c>
      <c r="B868" s="19" t="s">
        <v>1798</v>
      </c>
      <c r="C868" s="19" t="s">
        <v>1815</v>
      </c>
      <c r="D868" s="19" t="s">
        <v>1816</v>
      </c>
      <c r="E868" s="19" t="s">
        <v>9</v>
      </c>
      <c r="F868" s="20">
        <v>4.5199999999999996</v>
      </c>
      <c r="G868" s="20">
        <v>4.29</v>
      </c>
      <c r="H868" s="20">
        <v>3.06</v>
      </c>
      <c r="I868" s="21">
        <v>40251692.909999996</v>
      </c>
      <c r="J868" s="21">
        <v>24580255.43</v>
      </c>
      <c r="K868" s="22">
        <v>0</v>
      </c>
      <c r="L868" s="21">
        <v>26584738.5</v>
      </c>
      <c r="M868" s="21">
        <v>23534188.16</v>
      </c>
      <c r="N868" s="23" t="e">
        <f>INDEX(Cost!$E:$E,MATCH(Result_Risk7!$C868,Cost!$A:$A,0))</f>
        <v>#N/A</v>
      </c>
      <c r="O868" s="23" t="e">
        <f t="shared" si="52"/>
        <v>#N/A</v>
      </c>
      <c r="P868" s="24" t="str">
        <f t="shared" si="53"/>
        <v>60%</v>
      </c>
      <c r="Q868" s="23" t="e">
        <f t="shared" si="54"/>
        <v>#N/A</v>
      </c>
      <c r="R868" s="25" t="e">
        <f t="shared" si="55"/>
        <v>#N/A</v>
      </c>
      <c r="S868" s="11"/>
    </row>
    <row r="869" spans="1:19" s="4" customFormat="1" hidden="1">
      <c r="A869" s="18">
        <v>12</v>
      </c>
      <c r="B869" s="19" t="s">
        <v>1798</v>
      </c>
      <c r="C869" s="19" t="s">
        <v>1817</v>
      </c>
      <c r="D869" s="19" t="s">
        <v>1818</v>
      </c>
      <c r="E869" s="19" t="s">
        <v>9</v>
      </c>
      <c r="F869" s="20">
        <v>6.42</v>
      </c>
      <c r="G869" s="20">
        <v>6.27</v>
      </c>
      <c r="H869" s="20">
        <v>3.26</v>
      </c>
      <c r="I869" s="21">
        <v>72329381.530000001</v>
      </c>
      <c r="J869" s="21">
        <v>58044722.509999998</v>
      </c>
      <c r="K869" s="22">
        <v>0</v>
      </c>
      <c r="L869" s="21">
        <v>57382660.289999999</v>
      </c>
      <c r="M869" s="21">
        <v>30235042.440000001</v>
      </c>
      <c r="N869" s="23" t="e">
        <f>INDEX(Cost!$E:$E,MATCH(Result_Risk7!$C869,Cost!$A:$A,0))</f>
        <v>#N/A</v>
      </c>
      <c r="O869" s="23" t="e">
        <f t="shared" si="52"/>
        <v>#N/A</v>
      </c>
      <c r="P869" s="24" t="str">
        <f t="shared" si="53"/>
        <v>60%</v>
      </c>
      <c r="Q869" s="23" t="e">
        <f t="shared" si="54"/>
        <v>#N/A</v>
      </c>
      <c r="R869" s="25" t="e">
        <f t="shared" si="55"/>
        <v>#N/A</v>
      </c>
      <c r="S869" s="11"/>
    </row>
    <row r="870" spans="1:19" s="4" customFormat="1" hidden="1">
      <c r="A870" s="18">
        <v>12</v>
      </c>
      <c r="B870" s="19" t="s">
        <v>1798</v>
      </c>
      <c r="C870" s="19" t="s">
        <v>1819</v>
      </c>
      <c r="D870" s="19" t="s">
        <v>1820</v>
      </c>
      <c r="E870" s="19" t="s">
        <v>9</v>
      </c>
      <c r="F870" s="20">
        <v>3.75</v>
      </c>
      <c r="G870" s="20">
        <v>3.59</v>
      </c>
      <c r="H870" s="20">
        <v>2.15</v>
      </c>
      <c r="I870" s="21">
        <v>38696168.969999999</v>
      </c>
      <c r="J870" s="21">
        <v>32645393.050000001</v>
      </c>
      <c r="K870" s="22">
        <v>0</v>
      </c>
      <c r="L870" s="21">
        <v>31225310.969999999</v>
      </c>
      <c r="M870" s="21">
        <v>16160473.619999999</v>
      </c>
      <c r="N870" s="23" t="e">
        <f>INDEX(Cost!$E:$E,MATCH(Result_Risk7!$C870,Cost!$A:$A,0))</f>
        <v>#N/A</v>
      </c>
      <c r="O870" s="23" t="e">
        <f t="shared" si="52"/>
        <v>#N/A</v>
      </c>
      <c r="P870" s="24" t="str">
        <f t="shared" si="53"/>
        <v>40%</v>
      </c>
      <c r="Q870" s="23" t="e">
        <f t="shared" si="54"/>
        <v>#N/A</v>
      </c>
      <c r="R870" s="25" t="e">
        <f t="shared" si="55"/>
        <v>#N/A</v>
      </c>
      <c r="S870" s="11"/>
    </row>
    <row r="871" spans="1:19" s="4" customFormat="1" hidden="1">
      <c r="A871" s="18">
        <v>12</v>
      </c>
      <c r="B871" s="19" t="s">
        <v>1821</v>
      </c>
      <c r="C871" s="19" t="s">
        <v>1822</v>
      </c>
      <c r="D871" s="19" t="s">
        <v>1823</v>
      </c>
      <c r="E871" s="19" t="s">
        <v>6</v>
      </c>
      <c r="F871" s="20">
        <v>5.85</v>
      </c>
      <c r="G871" s="20">
        <v>5.63</v>
      </c>
      <c r="H871" s="20">
        <v>4.59</v>
      </c>
      <c r="I871" s="21">
        <v>1109402594.3099999</v>
      </c>
      <c r="J871" s="21">
        <v>123309732.65000001</v>
      </c>
      <c r="K871" s="22">
        <v>0</v>
      </c>
      <c r="L871" s="21">
        <v>280774082.74000001</v>
      </c>
      <c r="M871" s="21">
        <v>820946986.94000006</v>
      </c>
      <c r="N871" s="23" t="e">
        <f>INDEX(Cost!$E:$E,MATCH(Result_Risk7!$C871,Cost!$A:$A,0))</f>
        <v>#N/A</v>
      </c>
      <c r="O871" s="23" t="e">
        <f t="shared" si="52"/>
        <v>#N/A</v>
      </c>
      <c r="P871" s="24" t="str">
        <f t="shared" si="53"/>
        <v>60%</v>
      </c>
      <c r="Q871" s="23" t="e">
        <f t="shared" si="54"/>
        <v>#N/A</v>
      </c>
      <c r="R871" s="25" t="e">
        <f t="shared" si="55"/>
        <v>#N/A</v>
      </c>
      <c r="S871" s="11"/>
    </row>
    <row r="872" spans="1:19" s="4" customFormat="1" hidden="1">
      <c r="A872" s="18">
        <v>12</v>
      </c>
      <c r="B872" s="19" t="s">
        <v>1821</v>
      </c>
      <c r="C872" s="19" t="s">
        <v>1824</v>
      </c>
      <c r="D872" s="19" t="s">
        <v>1825</v>
      </c>
      <c r="E872" s="19" t="s">
        <v>47</v>
      </c>
      <c r="F872" s="20">
        <v>5.82</v>
      </c>
      <c r="G872" s="20">
        <v>5.57</v>
      </c>
      <c r="H872" s="20">
        <v>4.72</v>
      </c>
      <c r="I872" s="21">
        <v>130928786.81</v>
      </c>
      <c r="J872" s="21">
        <v>50455479.57</v>
      </c>
      <c r="K872" s="22">
        <v>0</v>
      </c>
      <c r="L872" s="21">
        <v>76441661.069999993</v>
      </c>
      <c r="M872" s="21">
        <v>101227625.83</v>
      </c>
      <c r="N872" s="23" t="e">
        <f>INDEX(Cost!$E:$E,MATCH(Result_Risk7!$C872,Cost!$A:$A,0))</f>
        <v>#N/A</v>
      </c>
      <c r="O872" s="23" t="e">
        <f t="shared" si="52"/>
        <v>#N/A</v>
      </c>
      <c r="P872" s="24" t="str">
        <f t="shared" si="53"/>
        <v>60%</v>
      </c>
      <c r="Q872" s="23" t="e">
        <f t="shared" si="54"/>
        <v>#N/A</v>
      </c>
      <c r="R872" s="25" t="e">
        <f t="shared" si="55"/>
        <v>#N/A</v>
      </c>
      <c r="S872" s="11"/>
    </row>
    <row r="873" spans="1:19" s="4" customFormat="1" hidden="1">
      <c r="A873" s="18">
        <v>12</v>
      </c>
      <c r="B873" s="19" t="s">
        <v>1821</v>
      </c>
      <c r="C873" s="19" t="s">
        <v>1826</v>
      </c>
      <c r="D873" s="19" t="s">
        <v>1827</v>
      </c>
      <c r="E873" s="19" t="s">
        <v>9</v>
      </c>
      <c r="F873" s="20">
        <v>12.4</v>
      </c>
      <c r="G873" s="20">
        <v>12.05</v>
      </c>
      <c r="H873" s="20">
        <v>10.38</v>
      </c>
      <c r="I873" s="21">
        <v>232864675.12</v>
      </c>
      <c r="J873" s="21">
        <v>119301796.95999999</v>
      </c>
      <c r="K873" s="22">
        <v>0</v>
      </c>
      <c r="L873" s="21">
        <v>124008453.97</v>
      </c>
      <c r="M873" s="21">
        <v>191431672.77000001</v>
      </c>
      <c r="N873" s="23" t="e">
        <f>INDEX(Cost!$E:$E,MATCH(Result_Risk7!$C873,Cost!$A:$A,0))</f>
        <v>#N/A</v>
      </c>
      <c r="O873" s="23" t="e">
        <f t="shared" si="52"/>
        <v>#N/A</v>
      </c>
      <c r="P873" s="24" t="str">
        <f t="shared" si="53"/>
        <v>60%</v>
      </c>
      <c r="Q873" s="23" t="e">
        <f t="shared" si="54"/>
        <v>#N/A</v>
      </c>
      <c r="R873" s="25" t="e">
        <f t="shared" si="55"/>
        <v>#N/A</v>
      </c>
      <c r="S873" s="11"/>
    </row>
    <row r="874" spans="1:19" s="4" customFormat="1" hidden="1">
      <c r="A874" s="18">
        <v>12</v>
      </c>
      <c r="B874" s="19" t="s">
        <v>1821</v>
      </c>
      <c r="C874" s="19" t="s">
        <v>1828</v>
      </c>
      <c r="D874" s="19" t="s">
        <v>1829</v>
      </c>
      <c r="E874" s="19" t="s">
        <v>9</v>
      </c>
      <c r="F874" s="20">
        <v>10.38</v>
      </c>
      <c r="G874" s="20">
        <v>9.9600000000000009</v>
      </c>
      <c r="H874" s="20">
        <v>9.17</v>
      </c>
      <c r="I874" s="21">
        <v>52821303.350000001</v>
      </c>
      <c r="J874" s="21">
        <v>20705770.039999999</v>
      </c>
      <c r="K874" s="22">
        <v>0</v>
      </c>
      <c r="L874" s="21">
        <v>23672630.489999998</v>
      </c>
      <c r="M874" s="21">
        <v>45450075.770000003</v>
      </c>
      <c r="N874" s="23" t="e">
        <f>INDEX(Cost!$E:$E,MATCH(Result_Risk7!$C874,Cost!$A:$A,0))</f>
        <v>#N/A</v>
      </c>
      <c r="O874" s="23" t="e">
        <f t="shared" si="52"/>
        <v>#N/A</v>
      </c>
      <c r="P874" s="24" t="str">
        <f t="shared" si="53"/>
        <v>60%</v>
      </c>
      <c r="Q874" s="23" t="e">
        <f t="shared" si="54"/>
        <v>#N/A</v>
      </c>
      <c r="R874" s="25" t="e">
        <f t="shared" si="55"/>
        <v>#N/A</v>
      </c>
      <c r="S874" s="11"/>
    </row>
    <row r="875" spans="1:19" s="4" customFormat="1" hidden="1">
      <c r="A875" s="18">
        <v>12</v>
      </c>
      <c r="B875" s="19" t="s">
        <v>1821</v>
      </c>
      <c r="C875" s="19" t="s">
        <v>1830</v>
      </c>
      <c r="D875" s="19" t="s">
        <v>1831</v>
      </c>
      <c r="E875" s="19" t="s">
        <v>9</v>
      </c>
      <c r="F875" s="20">
        <v>8.82</v>
      </c>
      <c r="G875" s="20">
        <v>8.43</v>
      </c>
      <c r="H875" s="20">
        <v>7.6</v>
      </c>
      <c r="I875" s="21">
        <v>198385550.28</v>
      </c>
      <c r="J875" s="21">
        <v>130201501.62</v>
      </c>
      <c r="K875" s="22">
        <v>0</v>
      </c>
      <c r="L875" s="21">
        <v>141856022.06</v>
      </c>
      <c r="M875" s="21">
        <v>167336262.27000001</v>
      </c>
      <c r="N875" s="23" t="e">
        <f>INDEX(Cost!$E:$E,MATCH(Result_Risk7!$C875,Cost!$A:$A,0))</f>
        <v>#N/A</v>
      </c>
      <c r="O875" s="23" t="e">
        <f t="shared" si="52"/>
        <v>#N/A</v>
      </c>
      <c r="P875" s="24" t="str">
        <f t="shared" si="53"/>
        <v>60%</v>
      </c>
      <c r="Q875" s="23" t="e">
        <f t="shared" si="54"/>
        <v>#N/A</v>
      </c>
      <c r="R875" s="25" t="e">
        <f t="shared" si="55"/>
        <v>#N/A</v>
      </c>
      <c r="S875" s="11"/>
    </row>
    <row r="876" spans="1:19" s="4" customFormat="1" hidden="1">
      <c r="A876" s="18">
        <v>12</v>
      </c>
      <c r="B876" s="19" t="s">
        <v>1821</v>
      </c>
      <c r="C876" s="19" t="s">
        <v>1832</v>
      </c>
      <c r="D876" s="19" t="s">
        <v>1833</v>
      </c>
      <c r="E876" s="19" t="s">
        <v>9</v>
      </c>
      <c r="F876" s="20">
        <v>6.39</v>
      </c>
      <c r="G876" s="20">
        <v>6.03</v>
      </c>
      <c r="H876" s="20">
        <v>5.24</v>
      </c>
      <c r="I876" s="21">
        <v>122974143.17</v>
      </c>
      <c r="J876" s="21">
        <v>17494240.289999999</v>
      </c>
      <c r="K876" s="22">
        <v>0</v>
      </c>
      <c r="L876" s="21">
        <v>28033996.359999999</v>
      </c>
      <c r="M876" s="21">
        <v>96628645.790000007</v>
      </c>
      <c r="N876" s="23" t="e">
        <f>INDEX(Cost!$E:$E,MATCH(Result_Risk7!$C876,Cost!$A:$A,0))</f>
        <v>#N/A</v>
      </c>
      <c r="O876" s="23" t="e">
        <f t="shared" si="52"/>
        <v>#N/A</v>
      </c>
      <c r="P876" s="24" t="str">
        <f t="shared" si="53"/>
        <v>60%</v>
      </c>
      <c r="Q876" s="23" t="e">
        <f t="shared" si="54"/>
        <v>#N/A</v>
      </c>
      <c r="R876" s="25" t="e">
        <f t="shared" si="55"/>
        <v>#N/A</v>
      </c>
      <c r="S876" s="11"/>
    </row>
    <row r="877" spans="1:19" s="4" customFormat="1" hidden="1">
      <c r="A877" s="18">
        <v>12</v>
      </c>
      <c r="B877" s="19" t="s">
        <v>1821</v>
      </c>
      <c r="C877" s="19" t="s">
        <v>1834</v>
      </c>
      <c r="D877" s="19" t="s">
        <v>1835</v>
      </c>
      <c r="E877" s="19" t="s">
        <v>9</v>
      </c>
      <c r="F877" s="20">
        <v>2.4500000000000002</v>
      </c>
      <c r="G877" s="20">
        <v>2.34</v>
      </c>
      <c r="H877" s="20">
        <v>2.04</v>
      </c>
      <c r="I877" s="21">
        <v>16920313.030000001</v>
      </c>
      <c r="J877" s="21">
        <v>16644033.02</v>
      </c>
      <c r="K877" s="22">
        <v>0</v>
      </c>
      <c r="L877" s="21">
        <v>23142084.550000001</v>
      </c>
      <c r="M877" s="21">
        <v>12110128.42</v>
      </c>
      <c r="N877" s="23" t="e">
        <f>INDEX(Cost!$E:$E,MATCH(Result_Risk7!$C877,Cost!$A:$A,0))</f>
        <v>#N/A</v>
      </c>
      <c r="O877" s="23" t="e">
        <f t="shared" si="52"/>
        <v>#N/A</v>
      </c>
      <c r="P877" s="24" t="str">
        <f t="shared" si="53"/>
        <v>40%</v>
      </c>
      <c r="Q877" s="23" t="e">
        <f t="shared" si="54"/>
        <v>#N/A</v>
      </c>
      <c r="R877" s="25" t="e">
        <f t="shared" si="55"/>
        <v>#N/A</v>
      </c>
      <c r="S877" s="11"/>
    </row>
    <row r="878" spans="1:19" s="4" customFormat="1" hidden="1">
      <c r="A878" s="18">
        <v>12</v>
      </c>
      <c r="B878" s="19" t="s">
        <v>1821</v>
      </c>
      <c r="C878" s="19" t="s">
        <v>1836</v>
      </c>
      <c r="D878" s="19" t="s">
        <v>1837</v>
      </c>
      <c r="E878" s="19" t="s">
        <v>9</v>
      </c>
      <c r="F878" s="20">
        <v>5.49</v>
      </c>
      <c r="G878" s="20">
        <v>5.34</v>
      </c>
      <c r="H878" s="20">
        <v>4.8099999999999996</v>
      </c>
      <c r="I878" s="21">
        <v>66945961.07</v>
      </c>
      <c r="J878" s="21">
        <v>23756133.59</v>
      </c>
      <c r="K878" s="22">
        <v>0</v>
      </c>
      <c r="L878" s="21">
        <v>28026303.859999999</v>
      </c>
      <c r="M878" s="21">
        <v>56763404.32</v>
      </c>
      <c r="N878" s="23" t="e">
        <f>INDEX(Cost!$E:$E,MATCH(Result_Risk7!$C878,Cost!$A:$A,0))</f>
        <v>#N/A</v>
      </c>
      <c r="O878" s="23" t="e">
        <f t="shared" si="52"/>
        <v>#N/A</v>
      </c>
      <c r="P878" s="24" t="str">
        <f t="shared" si="53"/>
        <v>60%</v>
      </c>
      <c r="Q878" s="23" t="e">
        <f t="shared" si="54"/>
        <v>#N/A</v>
      </c>
      <c r="R878" s="25" t="e">
        <f t="shared" si="55"/>
        <v>#N/A</v>
      </c>
      <c r="S878" s="11"/>
    </row>
    <row r="879" spans="1:19" s="4" customFormat="1" hidden="1">
      <c r="A879" s="18">
        <v>12</v>
      </c>
      <c r="B879" s="19" t="s">
        <v>1838</v>
      </c>
      <c r="C879" s="19" t="s">
        <v>1839</v>
      </c>
      <c r="D879" s="19" t="s">
        <v>1840</v>
      </c>
      <c r="E879" s="19" t="s">
        <v>6</v>
      </c>
      <c r="F879" s="20">
        <v>4.07</v>
      </c>
      <c r="G879" s="20">
        <v>3.74</v>
      </c>
      <c r="H879" s="20">
        <v>1.96</v>
      </c>
      <c r="I879" s="21">
        <v>1347847487.9100001</v>
      </c>
      <c r="J879" s="21">
        <v>622220610.35000002</v>
      </c>
      <c r="K879" s="22">
        <v>0</v>
      </c>
      <c r="L879" s="21">
        <v>768003375.5</v>
      </c>
      <c r="M879" s="21">
        <v>422598898.81999999</v>
      </c>
      <c r="N879" s="23" t="e">
        <f>INDEX(Cost!$E:$E,MATCH(Result_Risk7!$C879,Cost!$A:$A,0))</f>
        <v>#N/A</v>
      </c>
      <c r="O879" s="23" t="e">
        <f t="shared" si="52"/>
        <v>#N/A</v>
      </c>
      <c r="P879" s="24" t="str">
        <f t="shared" si="53"/>
        <v>30%</v>
      </c>
      <c r="Q879" s="23" t="e">
        <f t="shared" si="54"/>
        <v>#N/A</v>
      </c>
      <c r="R879" s="25" t="e">
        <f t="shared" si="55"/>
        <v>#N/A</v>
      </c>
      <c r="S879" s="11"/>
    </row>
    <row r="880" spans="1:19" s="4" customFormat="1" hidden="1">
      <c r="A880" s="18">
        <v>12</v>
      </c>
      <c r="B880" s="19" t="s">
        <v>1838</v>
      </c>
      <c r="C880" s="19" t="s">
        <v>1841</v>
      </c>
      <c r="D880" s="19" t="s">
        <v>1842</v>
      </c>
      <c r="E880" s="19" t="s">
        <v>47</v>
      </c>
      <c r="F880" s="20">
        <v>4.0599999999999996</v>
      </c>
      <c r="G880" s="20">
        <v>3.82</v>
      </c>
      <c r="H880" s="20">
        <v>2.34</v>
      </c>
      <c r="I880" s="21">
        <v>744878577.19000006</v>
      </c>
      <c r="J880" s="21">
        <v>384639464.45999998</v>
      </c>
      <c r="K880" s="22">
        <v>0</v>
      </c>
      <c r="L880" s="21">
        <v>376597446.85000002</v>
      </c>
      <c r="M880" s="21">
        <v>325542832.33999997</v>
      </c>
      <c r="N880" s="23" t="e">
        <f>INDEX(Cost!$E:$E,MATCH(Result_Risk7!$C880,Cost!$A:$A,0))</f>
        <v>#N/A</v>
      </c>
      <c r="O880" s="23" t="e">
        <f t="shared" si="52"/>
        <v>#N/A</v>
      </c>
      <c r="P880" s="24" t="str">
        <f t="shared" si="53"/>
        <v>40%</v>
      </c>
      <c r="Q880" s="23" t="e">
        <f t="shared" si="54"/>
        <v>#N/A</v>
      </c>
      <c r="R880" s="25" t="e">
        <f t="shared" si="55"/>
        <v>#N/A</v>
      </c>
      <c r="S880" s="11"/>
    </row>
    <row r="881" spans="1:19" s="4" customFormat="1" hidden="1">
      <c r="A881" s="18">
        <v>12</v>
      </c>
      <c r="B881" s="19" t="s">
        <v>1838</v>
      </c>
      <c r="C881" s="19" t="s">
        <v>1843</v>
      </c>
      <c r="D881" s="19" t="s">
        <v>1844</v>
      </c>
      <c r="E881" s="19" t="s">
        <v>9</v>
      </c>
      <c r="F881" s="20">
        <v>2.5499999999999998</v>
      </c>
      <c r="G881" s="20">
        <v>2.2999999999999998</v>
      </c>
      <c r="H881" s="20">
        <v>1.28</v>
      </c>
      <c r="I881" s="21">
        <v>31368190.350000001</v>
      </c>
      <c r="J881" s="21">
        <v>31918600.559999999</v>
      </c>
      <c r="K881" s="22">
        <v>0</v>
      </c>
      <c r="L881" s="21">
        <v>36781576.060000002</v>
      </c>
      <c r="M881" s="21">
        <v>5655182.29</v>
      </c>
      <c r="N881" s="23" t="e">
        <f>INDEX(Cost!$E:$E,MATCH(Result_Risk7!$C881,Cost!$A:$A,0))</f>
        <v>#N/A</v>
      </c>
      <c r="O881" s="23" t="e">
        <f t="shared" si="52"/>
        <v>#N/A</v>
      </c>
      <c r="P881" s="24" t="str">
        <f t="shared" si="53"/>
        <v>0%</v>
      </c>
      <c r="Q881" s="23" t="e">
        <f t="shared" si="54"/>
        <v>#N/A</v>
      </c>
      <c r="R881" s="25" t="e">
        <f t="shared" si="55"/>
        <v>#N/A</v>
      </c>
      <c r="S881" s="11"/>
    </row>
    <row r="882" spans="1:19" s="4" customFormat="1" hidden="1">
      <c r="A882" s="18">
        <v>12</v>
      </c>
      <c r="B882" s="19" t="s">
        <v>1838</v>
      </c>
      <c r="C882" s="19" t="s">
        <v>1845</v>
      </c>
      <c r="D882" s="19" t="s">
        <v>1846</v>
      </c>
      <c r="E882" s="19" t="s">
        <v>9</v>
      </c>
      <c r="F882" s="20">
        <v>10.71</v>
      </c>
      <c r="G882" s="20">
        <v>10.44</v>
      </c>
      <c r="H882" s="20">
        <v>9.59</v>
      </c>
      <c r="I882" s="21">
        <v>257748088.05000001</v>
      </c>
      <c r="J882" s="21">
        <v>148265073.86000001</v>
      </c>
      <c r="K882" s="22">
        <v>0</v>
      </c>
      <c r="L882" s="21">
        <v>154231163.31999999</v>
      </c>
      <c r="M882" s="21">
        <v>228001925.97</v>
      </c>
      <c r="N882" s="23" t="e">
        <f>INDEX(Cost!$E:$E,MATCH(Result_Risk7!$C882,Cost!$A:$A,0))</f>
        <v>#N/A</v>
      </c>
      <c r="O882" s="23" t="e">
        <f t="shared" si="52"/>
        <v>#N/A</v>
      </c>
      <c r="P882" s="24" t="str">
        <f t="shared" si="53"/>
        <v>60%</v>
      </c>
      <c r="Q882" s="23" t="e">
        <f t="shared" si="54"/>
        <v>#N/A</v>
      </c>
      <c r="R882" s="25" t="e">
        <f t="shared" si="55"/>
        <v>#N/A</v>
      </c>
      <c r="S882" s="11"/>
    </row>
    <row r="883" spans="1:19" s="4" customFormat="1" hidden="1">
      <c r="A883" s="18">
        <v>12</v>
      </c>
      <c r="B883" s="19" t="s">
        <v>1838</v>
      </c>
      <c r="C883" s="19" t="s">
        <v>1847</v>
      </c>
      <c r="D883" s="19" t="s">
        <v>1848</v>
      </c>
      <c r="E883" s="19" t="s">
        <v>9</v>
      </c>
      <c r="F883" s="20">
        <v>5.6</v>
      </c>
      <c r="G883" s="20">
        <v>5.42</v>
      </c>
      <c r="H883" s="20">
        <v>4.07</v>
      </c>
      <c r="I883" s="21">
        <v>217695312.96000001</v>
      </c>
      <c r="J883" s="21">
        <v>61795209.350000001</v>
      </c>
      <c r="K883" s="22">
        <v>0</v>
      </c>
      <c r="L883" s="21">
        <v>85347395.409999996</v>
      </c>
      <c r="M883" s="21">
        <v>145200073.80000001</v>
      </c>
      <c r="N883" s="23" t="e">
        <f>INDEX(Cost!$E:$E,MATCH(Result_Risk7!$C883,Cost!$A:$A,0))</f>
        <v>#N/A</v>
      </c>
      <c r="O883" s="23" t="e">
        <f t="shared" si="52"/>
        <v>#N/A</v>
      </c>
      <c r="P883" s="24" t="str">
        <f t="shared" si="53"/>
        <v>60%</v>
      </c>
      <c r="Q883" s="23" t="e">
        <f t="shared" si="54"/>
        <v>#N/A</v>
      </c>
      <c r="R883" s="25" t="e">
        <f t="shared" si="55"/>
        <v>#N/A</v>
      </c>
      <c r="S883" s="11"/>
    </row>
    <row r="884" spans="1:19" s="4" customFormat="1" hidden="1">
      <c r="A884" s="18">
        <v>12</v>
      </c>
      <c r="B884" s="19" t="s">
        <v>1838</v>
      </c>
      <c r="C884" s="19" t="s">
        <v>1849</v>
      </c>
      <c r="D884" s="19" t="s">
        <v>1850</v>
      </c>
      <c r="E884" s="19" t="s">
        <v>9</v>
      </c>
      <c r="F884" s="20">
        <v>14.26</v>
      </c>
      <c r="G884" s="20">
        <v>13.84</v>
      </c>
      <c r="H884" s="20">
        <v>12.79</v>
      </c>
      <c r="I884" s="21">
        <v>187777178.41</v>
      </c>
      <c r="J884" s="21">
        <v>109516530.11</v>
      </c>
      <c r="K884" s="22">
        <v>0</v>
      </c>
      <c r="L884" s="21">
        <v>116479892.70999999</v>
      </c>
      <c r="M884" s="21">
        <v>166927356.38999999</v>
      </c>
      <c r="N884" s="23" t="e">
        <f>INDEX(Cost!$E:$E,MATCH(Result_Risk7!$C884,Cost!$A:$A,0))</f>
        <v>#N/A</v>
      </c>
      <c r="O884" s="23" t="e">
        <f t="shared" si="52"/>
        <v>#N/A</v>
      </c>
      <c r="P884" s="24" t="str">
        <f t="shared" si="53"/>
        <v>60%</v>
      </c>
      <c r="Q884" s="23" t="e">
        <f t="shared" si="54"/>
        <v>#N/A</v>
      </c>
      <c r="R884" s="25" t="e">
        <f t="shared" si="55"/>
        <v>#N/A</v>
      </c>
      <c r="S884" s="11"/>
    </row>
    <row r="885" spans="1:19" s="4" customFormat="1" hidden="1">
      <c r="A885" s="18">
        <v>12</v>
      </c>
      <c r="B885" s="19" t="s">
        <v>1838</v>
      </c>
      <c r="C885" s="19" t="s">
        <v>1851</v>
      </c>
      <c r="D885" s="19" t="s">
        <v>1852</v>
      </c>
      <c r="E885" s="19" t="s">
        <v>9</v>
      </c>
      <c r="F885" s="20">
        <v>2.11</v>
      </c>
      <c r="G885" s="20">
        <v>1.91</v>
      </c>
      <c r="H885" s="20">
        <v>1.62</v>
      </c>
      <c r="I885" s="21">
        <v>25687456.219999999</v>
      </c>
      <c r="J885" s="21">
        <v>3936504.05</v>
      </c>
      <c r="K885" s="22">
        <v>0</v>
      </c>
      <c r="L885" s="21">
        <v>14310434.77</v>
      </c>
      <c r="M885" s="21">
        <v>14195575.24</v>
      </c>
      <c r="N885" s="23" t="e">
        <f>INDEX(Cost!$E:$E,MATCH(Result_Risk7!$C885,Cost!$A:$A,0))</f>
        <v>#N/A</v>
      </c>
      <c r="O885" s="23" t="e">
        <f t="shared" si="52"/>
        <v>#N/A</v>
      </c>
      <c r="P885" s="24" t="str">
        <f t="shared" si="53"/>
        <v>30%</v>
      </c>
      <c r="Q885" s="23" t="e">
        <f t="shared" si="54"/>
        <v>#N/A</v>
      </c>
      <c r="R885" s="25" t="e">
        <f t="shared" si="55"/>
        <v>#N/A</v>
      </c>
      <c r="S885" s="11"/>
    </row>
    <row r="886" spans="1:19" s="4" customFormat="1" hidden="1">
      <c r="A886" s="18">
        <v>12</v>
      </c>
      <c r="B886" s="19" t="s">
        <v>1838</v>
      </c>
      <c r="C886" s="19" t="s">
        <v>1853</v>
      </c>
      <c r="D886" s="19" t="s">
        <v>1854</v>
      </c>
      <c r="E886" s="19" t="s">
        <v>9</v>
      </c>
      <c r="F886" s="20">
        <v>5.34</v>
      </c>
      <c r="G886" s="20">
        <v>4.8499999999999996</v>
      </c>
      <c r="H886" s="20">
        <v>3.52</v>
      </c>
      <c r="I886" s="21">
        <v>55601540.289999999</v>
      </c>
      <c r="J886" s="21">
        <v>20112919.5</v>
      </c>
      <c r="K886" s="22">
        <v>0</v>
      </c>
      <c r="L886" s="21">
        <v>25631161.34</v>
      </c>
      <c r="M886" s="21">
        <v>32031918.920000002</v>
      </c>
      <c r="N886" s="23" t="e">
        <f>INDEX(Cost!$E:$E,MATCH(Result_Risk7!$C886,Cost!$A:$A,0))</f>
        <v>#N/A</v>
      </c>
      <c r="O886" s="23" t="e">
        <f t="shared" si="52"/>
        <v>#N/A</v>
      </c>
      <c r="P886" s="24" t="str">
        <f t="shared" si="53"/>
        <v>60%</v>
      </c>
      <c r="Q886" s="23" t="e">
        <f t="shared" si="54"/>
        <v>#N/A</v>
      </c>
      <c r="R886" s="25" t="e">
        <f t="shared" si="55"/>
        <v>#N/A</v>
      </c>
      <c r="S886" s="11"/>
    </row>
    <row r="887" spans="1:19" s="4" customFormat="1" hidden="1">
      <c r="A887" s="18">
        <v>12</v>
      </c>
      <c r="B887" s="19" t="s">
        <v>1838</v>
      </c>
      <c r="C887" s="19" t="s">
        <v>1855</v>
      </c>
      <c r="D887" s="19" t="s">
        <v>1856</v>
      </c>
      <c r="E887" s="19" t="s">
        <v>9</v>
      </c>
      <c r="F887" s="20">
        <v>4.96</v>
      </c>
      <c r="G887" s="20">
        <v>4.63</v>
      </c>
      <c r="H887" s="20">
        <v>3.86</v>
      </c>
      <c r="I887" s="21">
        <v>19460940.52</v>
      </c>
      <c r="J887" s="21">
        <v>2117971.19</v>
      </c>
      <c r="K887" s="22">
        <v>0</v>
      </c>
      <c r="L887" s="21">
        <v>5408150.2400000002</v>
      </c>
      <c r="M887" s="21">
        <v>14019484.640000001</v>
      </c>
      <c r="N887" s="23" t="e">
        <f>INDEX(Cost!$E:$E,MATCH(Result_Risk7!$C887,Cost!$A:$A,0))</f>
        <v>#N/A</v>
      </c>
      <c r="O887" s="23" t="e">
        <f t="shared" si="52"/>
        <v>#N/A</v>
      </c>
      <c r="P887" s="24" t="str">
        <f t="shared" si="53"/>
        <v>60%</v>
      </c>
      <c r="Q887" s="23" t="e">
        <f t="shared" si="54"/>
        <v>#N/A</v>
      </c>
      <c r="R887" s="25" t="e">
        <f t="shared" si="55"/>
        <v>#N/A</v>
      </c>
      <c r="S887" s="11"/>
    </row>
    <row r="888" spans="1:19" s="4" customFormat="1" hidden="1">
      <c r="A888" s="18">
        <v>12</v>
      </c>
      <c r="B888" s="19" t="s">
        <v>1838</v>
      </c>
      <c r="C888" s="19" t="s">
        <v>1857</v>
      </c>
      <c r="D888" s="19" t="s">
        <v>1858</v>
      </c>
      <c r="E888" s="19" t="s">
        <v>9</v>
      </c>
      <c r="F888" s="20">
        <v>4.2</v>
      </c>
      <c r="G888" s="20">
        <v>4.05</v>
      </c>
      <c r="H888" s="20">
        <v>3.63</v>
      </c>
      <c r="I888" s="21">
        <v>92681464.799999997</v>
      </c>
      <c r="J888" s="21">
        <v>57247798.039999999</v>
      </c>
      <c r="K888" s="22">
        <v>0</v>
      </c>
      <c r="L888" s="21">
        <v>63275572.909999996</v>
      </c>
      <c r="M888" s="21">
        <v>76188215.019999996</v>
      </c>
      <c r="N888" s="23" t="e">
        <f>INDEX(Cost!$E:$E,MATCH(Result_Risk7!$C888,Cost!$A:$A,0))</f>
        <v>#N/A</v>
      </c>
      <c r="O888" s="23" t="e">
        <f t="shared" si="52"/>
        <v>#N/A</v>
      </c>
      <c r="P888" s="24" t="str">
        <f t="shared" si="53"/>
        <v>60%</v>
      </c>
      <c r="Q888" s="23" t="e">
        <f t="shared" si="54"/>
        <v>#N/A</v>
      </c>
      <c r="R888" s="25" t="e">
        <f t="shared" si="55"/>
        <v>#N/A</v>
      </c>
      <c r="S888" s="11"/>
    </row>
    <row r="889" spans="1:19" s="4" customFormat="1" hidden="1">
      <c r="A889" s="18">
        <v>12</v>
      </c>
      <c r="B889" s="19" t="s">
        <v>1838</v>
      </c>
      <c r="C889" s="19" t="s">
        <v>1859</v>
      </c>
      <c r="D889" s="19" t="s">
        <v>1860</v>
      </c>
      <c r="E889" s="19" t="s">
        <v>9</v>
      </c>
      <c r="F889" s="20">
        <v>7.98</v>
      </c>
      <c r="G889" s="20">
        <v>7.73</v>
      </c>
      <c r="H889" s="20">
        <v>7.01</v>
      </c>
      <c r="I889" s="21">
        <v>192926380.88</v>
      </c>
      <c r="J889" s="21">
        <v>125928306.33</v>
      </c>
      <c r="K889" s="22">
        <v>0</v>
      </c>
      <c r="L889" s="21">
        <v>141176852.53</v>
      </c>
      <c r="M889" s="21">
        <v>165996373.13</v>
      </c>
      <c r="N889" s="23" t="e">
        <f>INDEX(Cost!$E:$E,MATCH(Result_Risk7!$C889,Cost!$A:$A,0))</f>
        <v>#N/A</v>
      </c>
      <c r="O889" s="23" t="e">
        <f t="shared" si="52"/>
        <v>#N/A</v>
      </c>
      <c r="P889" s="24" t="str">
        <f t="shared" si="53"/>
        <v>60%</v>
      </c>
      <c r="Q889" s="23" t="e">
        <f t="shared" si="54"/>
        <v>#N/A</v>
      </c>
      <c r="R889" s="25" t="e">
        <f t="shared" si="55"/>
        <v>#N/A</v>
      </c>
      <c r="S889" s="11"/>
    </row>
    <row r="890" spans="1:19" s="4" customFormat="1" hidden="1">
      <c r="A890" s="18">
        <v>12</v>
      </c>
      <c r="B890" s="19" t="s">
        <v>1838</v>
      </c>
      <c r="C890" s="19" t="s">
        <v>1861</v>
      </c>
      <c r="D890" s="19" t="s">
        <v>1862</v>
      </c>
      <c r="E890" s="19" t="s">
        <v>9</v>
      </c>
      <c r="F890" s="20">
        <v>12.93</v>
      </c>
      <c r="G890" s="20">
        <v>12.62</v>
      </c>
      <c r="H890" s="20">
        <v>11.14</v>
      </c>
      <c r="I890" s="21">
        <v>101205563.14</v>
      </c>
      <c r="J890" s="21">
        <v>26513496.190000001</v>
      </c>
      <c r="K890" s="22">
        <v>0</v>
      </c>
      <c r="L890" s="21">
        <v>29220183.18</v>
      </c>
      <c r="M890" s="21">
        <v>85927686.319999993</v>
      </c>
      <c r="N890" s="23" t="e">
        <f>INDEX(Cost!$E:$E,MATCH(Result_Risk7!$C890,Cost!$A:$A,0))</f>
        <v>#N/A</v>
      </c>
      <c r="O890" s="23" t="e">
        <f t="shared" si="52"/>
        <v>#N/A</v>
      </c>
      <c r="P890" s="24" t="str">
        <f t="shared" si="53"/>
        <v>60%</v>
      </c>
      <c r="Q890" s="23" t="e">
        <f t="shared" si="54"/>
        <v>#N/A</v>
      </c>
      <c r="R890" s="25" t="e">
        <f t="shared" si="55"/>
        <v>#N/A</v>
      </c>
      <c r="S890" s="11"/>
    </row>
    <row r="891" spans="1:19" s="4" customFormat="1" hidden="1">
      <c r="A891" s="18">
        <v>12</v>
      </c>
      <c r="B891" s="19" t="s">
        <v>1838</v>
      </c>
      <c r="C891" s="19" t="s">
        <v>1863</v>
      </c>
      <c r="D891" s="19" t="s">
        <v>1864</v>
      </c>
      <c r="E891" s="19" t="s">
        <v>9</v>
      </c>
      <c r="F891" s="20">
        <v>3.58</v>
      </c>
      <c r="G891" s="20">
        <v>3.45</v>
      </c>
      <c r="H891" s="20">
        <v>2.75</v>
      </c>
      <c r="I891" s="21">
        <v>44476662.969999999</v>
      </c>
      <c r="J891" s="21">
        <v>42082101.560000002</v>
      </c>
      <c r="K891" s="22">
        <v>0</v>
      </c>
      <c r="L891" s="21">
        <v>46219747.509999998</v>
      </c>
      <c r="M891" s="21">
        <v>30252196.699999999</v>
      </c>
      <c r="N891" s="23" t="e">
        <f>INDEX(Cost!$E:$E,MATCH(Result_Risk7!$C891,Cost!$A:$A,0))</f>
        <v>#N/A</v>
      </c>
      <c r="O891" s="23" t="e">
        <f t="shared" si="52"/>
        <v>#N/A</v>
      </c>
      <c r="P891" s="24" t="str">
        <f t="shared" si="53"/>
        <v>50%</v>
      </c>
      <c r="Q891" s="23" t="e">
        <f t="shared" si="54"/>
        <v>#N/A</v>
      </c>
      <c r="R891" s="25" t="e">
        <f t="shared" si="55"/>
        <v>#N/A</v>
      </c>
      <c r="S891" s="11"/>
    </row>
    <row r="892" spans="1:19" s="4" customFormat="1" hidden="1">
      <c r="A892" s="18">
        <v>12</v>
      </c>
      <c r="B892" s="19" t="s">
        <v>1838</v>
      </c>
      <c r="C892" s="19" t="s">
        <v>1865</v>
      </c>
      <c r="D892" s="19" t="s">
        <v>1866</v>
      </c>
      <c r="E892" s="19" t="s">
        <v>9</v>
      </c>
      <c r="F892" s="20">
        <v>6.56</v>
      </c>
      <c r="G892" s="20">
        <v>6.44</v>
      </c>
      <c r="H892" s="20">
        <v>4.99</v>
      </c>
      <c r="I892" s="21">
        <v>102748676.58</v>
      </c>
      <c r="J892" s="21">
        <v>81037633.579999998</v>
      </c>
      <c r="K892" s="22">
        <v>0</v>
      </c>
      <c r="L892" s="21">
        <v>75447121.5</v>
      </c>
      <c r="M892" s="21">
        <v>73773183.280000001</v>
      </c>
      <c r="N892" s="23" t="e">
        <f>INDEX(Cost!$E:$E,MATCH(Result_Risk7!$C892,Cost!$A:$A,0))</f>
        <v>#N/A</v>
      </c>
      <c r="O892" s="23" t="e">
        <f t="shared" si="52"/>
        <v>#N/A</v>
      </c>
      <c r="P892" s="24" t="str">
        <f t="shared" si="53"/>
        <v>60%</v>
      </c>
      <c r="Q892" s="23" t="e">
        <f t="shared" si="54"/>
        <v>#N/A</v>
      </c>
      <c r="R892" s="25" t="e">
        <f t="shared" si="55"/>
        <v>#N/A</v>
      </c>
      <c r="S892" s="11"/>
    </row>
    <row r="893" spans="1:19" s="4" customFormat="1" hidden="1">
      <c r="A893" s="18">
        <v>12</v>
      </c>
      <c r="B893" s="19" t="s">
        <v>1838</v>
      </c>
      <c r="C893" s="19" t="s">
        <v>1867</v>
      </c>
      <c r="D893" s="19" t="s">
        <v>1868</v>
      </c>
      <c r="E893" s="19" t="s">
        <v>9</v>
      </c>
      <c r="F893" s="20">
        <v>6.57</v>
      </c>
      <c r="G893" s="20">
        <v>6.33</v>
      </c>
      <c r="H893" s="20">
        <v>4.75</v>
      </c>
      <c r="I893" s="21">
        <v>52742479.210000001</v>
      </c>
      <c r="J893" s="21">
        <v>17659810.84</v>
      </c>
      <c r="K893" s="22">
        <v>0</v>
      </c>
      <c r="L893" s="21">
        <v>18510896.129999999</v>
      </c>
      <c r="M893" s="21">
        <v>35337873.93</v>
      </c>
      <c r="N893" s="23" t="e">
        <f>INDEX(Cost!$E:$E,MATCH(Result_Risk7!$C893,Cost!$A:$A,0))</f>
        <v>#N/A</v>
      </c>
      <c r="O893" s="23" t="e">
        <f t="shared" si="52"/>
        <v>#N/A</v>
      </c>
      <c r="P893" s="24" t="str">
        <f t="shared" si="53"/>
        <v>60%</v>
      </c>
      <c r="Q893" s="23" t="e">
        <f t="shared" si="54"/>
        <v>#N/A</v>
      </c>
      <c r="R893" s="25" t="e">
        <f t="shared" si="55"/>
        <v>#N/A</v>
      </c>
      <c r="S893" s="11"/>
    </row>
    <row r="894" spans="1:19" s="4" customFormat="1" hidden="1">
      <c r="A894" s="18">
        <v>12</v>
      </c>
      <c r="B894" s="19" t="s">
        <v>1838</v>
      </c>
      <c r="C894" s="19" t="s">
        <v>1869</v>
      </c>
      <c r="D894" s="19" t="s">
        <v>1870</v>
      </c>
      <c r="E894" s="19" t="s">
        <v>9</v>
      </c>
      <c r="F894" s="20">
        <v>7.5</v>
      </c>
      <c r="G894" s="20">
        <v>7.25</v>
      </c>
      <c r="H894" s="20">
        <v>5.34</v>
      </c>
      <c r="I894" s="21">
        <v>71672867.370000005</v>
      </c>
      <c r="J894" s="21">
        <v>25558171.260000002</v>
      </c>
      <c r="K894" s="22">
        <v>0</v>
      </c>
      <c r="L894" s="21">
        <v>28332126.969999999</v>
      </c>
      <c r="M894" s="21">
        <v>47538574.539999999</v>
      </c>
      <c r="N894" s="23" t="e">
        <f>INDEX(Cost!$E:$E,MATCH(Result_Risk7!$C894,Cost!$A:$A,0))</f>
        <v>#N/A</v>
      </c>
      <c r="O894" s="23" t="e">
        <f t="shared" si="52"/>
        <v>#N/A</v>
      </c>
      <c r="P894" s="24" t="str">
        <f t="shared" si="53"/>
        <v>60%</v>
      </c>
      <c r="Q894" s="23" t="e">
        <f t="shared" si="54"/>
        <v>#N/A</v>
      </c>
      <c r="R894" s="25" t="e">
        <f t="shared" si="55"/>
        <v>#N/A</v>
      </c>
      <c r="S894" s="11"/>
    </row>
    <row r="895" spans="1:19" s="4" customFormat="1" hidden="1">
      <c r="A895" s="18">
        <v>12</v>
      </c>
      <c r="B895" s="19" t="s">
        <v>1838</v>
      </c>
      <c r="C895" s="19" t="s">
        <v>1871</v>
      </c>
      <c r="D895" s="19" t="s">
        <v>1872</v>
      </c>
      <c r="E895" s="19" t="s">
        <v>9</v>
      </c>
      <c r="F895" s="20">
        <v>3.65</v>
      </c>
      <c r="G895" s="20">
        <v>3.49</v>
      </c>
      <c r="H895" s="20">
        <v>2.64</v>
      </c>
      <c r="I895" s="21">
        <v>29885162.02</v>
      </c>
      <c r="J895" s="21">
        <v>13807682.380000001</v>
      </c>
      <c r="K895" s="22">
        <v>0</v>
      </c>
      <c r="L895" s="21">
        <v>18247924.800000001</v>
      </c>
      <c r="M895" s="21">
        <v>18478136.699999999</v>
      </c>
      <c r="N895" s="23" t="e">
        <f>INDEX(Cost!$E:$E,MATCH(Result_Risk7!$C895,Cost!$A:$A,0))</f>
        <v>#N/A</v>
      </c>
      <c r="O895" s="23" t="e">
        <f t="shared" si="52"/>
        <v>#N/A</v>
      </c>
      <c r="P895" s="24" t="str">
        <f t="shared" si="53"/>
        <v>50%</v>
      </c>
      <c r="Q895" s="23" t="e">
        <f t="shared" si="54"/>
        <v>#N/A</v>
      </c>
      <c r="R895" s="25" t="e">
        <f t="shared" si="55"/>
        <v>#N/A</v>
      </c>
      <c r="S895" s="11"/>
    </row>
    <row r="896" spans="1:19" s="4" customFormat="1" hidden="1">
      <c r="A896" s="18">
        <v>12</v>
      </c>
      <c r="B896" s="19" t="s">
        <v>1873</v>
      </c>
      <c r="C896" s="19" t="s">
        <v>1874</v>
      </c>
      <c r="D896" s="19" t="s">
        <v>1875</v>
      </c>
      <c r="E896" s="19" t="s">
        <v>47</v>
      </c>
      <c r="F896" s="20">
        <v>3.51</v>
      </c>
      <c r="G896" s="20">
        <v>3.33</v>
      </c>
      <c r="H896" s="20">
        <v>1.1100000000000001</v>
      </c>
      <c r="I896" s="21">
        <v>363392728.58999997</v>
      </c>
      <c r="J896" s="21">
        <v>247291907.12</v>
      </c>
      <c r="K896" s="22">
        <v>0</v>
      </c>
      <c r="L896" s="21">
        <v>281300600.43000001</v>
      </c>
      <c r="M896" s="21">
        <v>16605435.300000001</v>
      </c>
      <c r="N896" s="23" t="e">
        <f>INDEX(Cost!$E:$E,MATCH(Result_Risk7!$C896,Cost!$A:$A,0))</f>
        <v>#N/A</v>
      </c>
      <c r="O896" s="23" t="e">
        <f t="shared" si="52"/>
        <v>#N/A</v>
      </c>
      <c r="P896" s="24" t="str">
        <f t="shared" si="53"/>
        <v>0%</v>
      </c>
      <c r="Q896" s="23" t="e">
        <f t="shared" si="54"/>
        <v>#N/A</v>
      </c>
      <c r="R896" s="25" t="e">
        <f t="shared" si="55"/>
        <v>#N/A</v>
      </c>
      <c r="S896" s="11"/>
    </row>
    <row r="897" spans="1:19" s="4" customFormat="1" hidden="1">
      <c r="A897" s="18">
        <v>12</v>
      </c>
      <c r="B897" s="19" t="s">
        <v>1873</v>
      </c>
      <c r="C897" s="19" t="s">
        <v>1876</v>
      </c>
      <c r="D897" s="19" t="s">
        <v>1877</v>
      </c>
      <c r="E897" s="19" t="s">
        <v>9</v>
      </c>
      <c r="F897" s="20">
        <v>9.4600000000000009</v>
      </c>
      <c r="G897" s="20">
        <v>9.1300000000000008</v>
      </c>
      <c r="H897" s="20">
        <v>5.04</v>
      </c>
      <c r="I897" s="21">
        <v>106231690.11</v>
      </c>
      <c r="J897" s="21">
        <v>83290429.290000007</v>
      </c>
      <c r="K897" s="22">
        <v>0</v>
      </c>
      <c r="L897" s="21">
        <v>85619729.25</v>
      </c>
      <c r="M897" s="21">
        <v>50658379.960000001</v>
      </c>
      <c r="N897" s="23" t="e">
        <f>INDEX(Cost!$E:$E,MATCH(Result_Risk7!$C897,Cost!$A:$A,0))</f>
        <v>#N/A</v>
      </c>
      <c r="O897" s="23" t="e">
        <f t="shared" si="52"/>
        <v>#N/A</v>
      </c>
      <c r="P897" s="24" t="str">
        <f t="shared" si="53"/>
        <v>60%</v>
      </c>
      <c r="Q897" s="23" t="e">
        <f t="shared" si="54"/>
        <v>#N/A</v>
      </c>
      <c r="R897" s="25" t="e">
        <f t="shared" si="55"/>
        <v>#N/A</v>
      </c>
      <c r="S897" s="11"/>
    </row>
    <row r="898" spans="1:19" s="4" customFormat="1" hidden="1">
      <c r="A898" s="18">
        <v>12</v>
      </c>
      <c r="B898" s="19" t="s">
        <v>1873</v>
      </c>
      <c r="C898" s="19" t="s">
        <v>1878</v>
      </c>
      <c r="D898" s="19" t="s">
        <v>1879</v>
      </c>
      <c r="E898" s="19" t="s">
        <v>9</v>
      </c>
      <c r="F898" s="20">
        <v>2.89</v>
      </c>
      <c r="G898" s="20">
        <v>2.75</v>
      </c>
      <c r="H898" s="20">
        <v>2.4700000000000002</v>
      </c>
      <c r="I898" s="21">
        <v>33328731.530000001</v>
      </c>
      <c r="J898" s="21">
        <v>16011306.51</v>
      </c>
      <c r="K898" s="22">
        <v>0</v>
      </c>
      <c r="L898" s="21">
        <v>16576009.880000001</v>
      </c>
      <c r="M898" s="21">
        <v>25880692.43</v>
      </c>
      <c r="N898" s="23" t="e">
        <f>INDEX(Cost!$E:$E,MATCH(Result_Risk7!$C898,Cost!$A:$A,0))</f>
        <v>#N/A</v>
      </c>
      <c r="O898" s="23" t="e">
        <f t="shared" si="52"/>
        <v>#N/A</v>
      </c>
      <c r="P898" s="24" t="str">
        <f t="shared" si="53"/>
        <v>40%</v>
      </c>
      <c r="Q898" s="23" t="e">
        <f t="shared" si="54"/>
        <v>#N/A</v>
      </c>
      <c r="R898" s="25" t="e">
        <f t="shared" si="55"/>
        <v>#N/A</v>
      </c>
      <c r="S898" s="11"/>
    </row>
    <row r="899" spans="1:19" s="4" customFormat="1" hidden="1">
      <c r="A899" s="18">
        <v>12</v>
      </c>
      <c r="B899" s="19" t="s">
        <v>1873</v>
      </c>
      <c r="C899" s="19" t="s">
        <v>1880</v>
      </c>
      <c r="D899" s="19" t="s">
        <v>1881</v>
      </c>
      <c r="E899" s="19" t="s">
        <v>9</v>
      </c>
      <c r="F899" s="20">
        <v>4.13</v>
      </c>
      <c r="G899" s="20">
        <v>3.97</v>
      </c>
      <c r="H899" s="20">
        <v>3.27</v>
      </c>
      <c r="I899" s="21">
        <v>39746153.280000001</v>
      </c>
      <c r="J899" s="21">
        <v>43135610.850000001</v>
      </c>
      <c r="K899" s="22">
        <v>0</v>
      </c>
      <c r="L899" s="21">
        <v>48261867.93</v>
      </c>
      <c r="M899" s="21">
        <v>28809112.129999999</v>
      </c>
      <c r="N899" s="23" t="e">
        <f>INDEX(Cost!$E:$E,MATCH(Result_Risk7!$C899,Cost!$A:$A,0))</f>
        <v>#N/A</v>
      </c>
      <c r="O899" s="23" t="e">
        <f t="shared" si="52"/>
        <v>#N/A</v>
      </c>
      <c r="P899" s="24" t="str">
        <f t="shared" si="53"/>
        <v>60%</v>
      </c>
      <c r="Q899" s="23" t="e">
        <f t="shared" si="54"/>
        <v>#N/A</v>
      </c>
      <c r="R899" s="25" t="e">
        <f t="shared" si="55"/>
        <v>#N/A</v>
      </c>
      <c r="S899" s="11"/>
    </row>
    <row r="900" spans="1:19" s="4" customFormat="1" hidden="1">
      <c r="A900" s="18">
        <v>12</v>
      </c>
      <c r="B900" s="19" t="s">
        <v>1873</v>
      </c>
      <c r="C900" s="19" t="s">
        <v>1882</v>
      </c>
      <c r="D900" s="19" t="s">
        <v>1883</v>
      </c>
      <c r="E900" s="19" t="s">
        <v>9</v>
      </c>
      <c r="F900" s="20">
        <v>5.01</v>
      </c>
      <c r="G900" s="20">
        <v>4.8099999999999996</v>
      </c>
      <c r="H900" s="20">
        <v>1.68</v>
      </c>
      <c r="I900" s="21">
        <v>117157512.08</v>
      </c>
      <c r="J900" s="21">
        <v>120068238.95999999</v>
      </c>
      <c r="K900" s="22">
        <v>0</v>
      </c>
      <c r="L900" s="21">
        <v>114488852.05</v>
      </c>
      <c r="M900" s="21">
        <v>19976724.829999998</v>
      </c>
      <c r="N900" s="23" t="e">
        <f>INDEX(Cost!$E:$E,MATCH(Result_Risk7!$C900,Cost!$A:$A,0))</f>
        <v>#N/A</v>
      </c>
      <c r="O900" s="23" t="e">
        <f t="shared" ref="O900:O902" si="56">M900-N900</f>
        <v>#N/A</v>
      </c>
      <c r="P900" s="24" t="str">
        <f t="shared" ref="P900:P902" si="57">IF(H900&gt;3,"60%",IF(H900&gt;=2.51,"50%",IF(H900&gt;=2.01,"40%",IF(H900&gt;=1.51,"30%","0%"))))</f>
        <v>30%</v>
      </c>
      <c r="Q900" s="23" t="e">
        <f t="shared" ref="Q900:Q902" si="58">IF(O900&gt;0,O900*P900,0)</f>
        <v>#N/A</v>
      </c>
      <c r="R900" s="25" t="e">
        <f t="shared" ref="R900:R902" si="59">IF(Q900&gt;0,"ลงทุนได้","")</f>
        <v>#N/A</v>
      </c>
      <c r="S900" s="11"/>
    </row>
    <row r="901" spans="1:19" s="4" customFormat="1" hidden="1">
      <c r="A901" s="18">
        <v>12</v>
      </c>
      <c r="B901" s="19" t="s">
        <v>1873</v>
      </c>
      <c r="C901" s="19" t="s">
        <v>1884</v>
      </c>
      <c r="D901" s="19" t="s">
        <v>1885</v>
      </c>
      <c r="E901" s="19" t="s">
        <v>9</v>
      </c>
      <c r="F901" s="20">
        <v>7.59</v>
      </c>
      <c r="G901" s="20">
        <v>7.29</v>
      </c>
      <c r="H901" s="20">
        <v>4.0199999999999996</v>
      </c>
      <c r="I901" s="21">
        <v>50944548.210000001</v>
      </c>
      <c r="J901" s="21">
        <v>35545901.630000003</v>
      </c>
      <c r="K901" s="22">
        <v>0</v>
      </c>
      <c r="L901" s="21">
        <v>38183896.619999997</v>
      </c>
      <c r="M901" s="21">
        <v>23351947.039999999</v>
      </c>
      <c r="N901" s="23" t="e">
        <f>INDEX(Cost!$E:$E,MATCH(Result_Risk7!$C901,Cost!$A:$A,0))</f>
        <v>#N/A</v>
      </c>
      <c r="O901" s="23" t="e">
        <f t="shared" si="56"/>
        <v>#N/A</v>
      </c>
      <c r="P901" s="24" t="str">
        <f t="shared" si="57"/>
        <v>60%</v>
      </c>
      <c r="Q901" s="23" t="e">
        <f t="shared" si="58"/>
        <v>#N/A</v>
      </c>
      <c r="R901" s="25" t="e">
        <f t="shared" si="59"/>
        <v>#N/A</v>
      </c>
      <c r="S901" s="11"/>
    </row>
    <row r="902" spans="1:19" s="4" customFormat="1" hidden="1">
      <c r="A902" s="18">
        <v>12</v>
      </c>
      <c r="B902" s="19" t="s">
        <v>1873</v>
      </c>
      <c r="C902" s="19" t="s">
        <v>1886</v>
      </c>
      <c r="D902" s="19" t="s">
        <v>1887</v>
      </c>
      <c r="E902" s="19" t="s">
        <v>9</v>
      </c>
      <c r="F902" s="20">
        <v>1.74</v>
      </c>
      <c r="G902" s="20">
        <v>1.6</v>
      </c>
      <c r="H902" s="20">
        <v>0.9</v>
      </c>
      <c r="I902" s="21">
        <v>15622623.890000001</v>
      </c>
      <c r="J902" s="21">
        <v>15730372.300000001</v>
      </c>
      <c r="K902" s="22">
        <v>0</v>
      </c>
      <c r="L902" s="21">
        <v>19218228.800000001</v>
      </c>
      <c r="M902" s="21">
        <v>-2231150.96</v>
      </c>
      <c r="N902" s="23" t="e">
        <f>INDEX(Cost!$E:$E,MATCH(Result_Risk7!$C902,Cost!$A:$A,0))</f>
        <v>#N/A</v>
      </c>
      <c r="O902" s="23" t="e">
        <f t="shared" si="56"/>
        <v>#N/A</v>
      </c>
      <c r="P902" s="24" t="str">
        <f t="shared" si="57"/>
        <v>0%</v>
      </c>
      <c r="Q902" s="23" t="e">
        <f t="shared" si="58"/>
        <v>#N/A</v>
      </c>
      <c r="R902" s="25" t="e">
        <f t="shared" si="59"/>
        <v>#N/A</v>
      </c>
      <c r="S902" s="11"/>
    </row>
  </sheetData>
  <autoFilter ref="A2:R902" xr:uid="{5D8C292B-20E6-45D5-88A8-0343046F4DB2}">
    <filterColumn colId="0">
      <filters>
        <filter val="8"/>
      </filters>
    </filterColumn>
  </autoFilter>
  <conditionalFormatting sqref="R3:S902">
    <cfRule type="cellIs" dxfId="2" priority="1" operator="equal">
      <formula>"ลงทุนได้"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CA25-4C0C-4D6E-89E5-4C077528C2EB}">
  <sheetPr filterMode="1"/>
  <dimension ref="A1:S910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503" sqref="J503"/>
    </sheetView>
  </sheetViews>
  <sheetFormatPr defaultRowHeight="14.4"/>
  <cols>
    <col min="1" max="1" width="6.21875" customWidth="1"/>
    <col min="2" max="2" width="14.77734375" customWidth="1"/>
    <col min="4" max="4" width="54.44140625" bestFit="1" customWidth="1"/>
    <col min="6" max="6" width="17.5546875" customWidth="1"/>
    <col min="7" max="7" width="16.44140625" customWidth="1"/>
    <col min="8" max="8" width="10.44140625" bestFit="1" customWidth="1"/>
    <col min="9" max="9" width="18.6640625" customWidth="1"/>
    <col min="10" max="10" width="16.44140625" customWidth="1"/>
    <col min="11" max="11" width="20.88671875" bestFit="1" customWidth="1"/>
    <col min="12" max="12" width="26.88671875" bestFit="1" customWidth="1"/>
    <col min="13" max="13" width="16" bestFit="1" customWidth="1"/>
    <col min="14" max="14" width="18.6640625" bestFit="1" customWidth="1"/>
    <col min="15" max="15" width="9.77734375" customWidth="1"/>
    <col min="17" max="17" width="16.33203125" style="34" bestFit="1" customWidth="1"/>
    <col min="19" max="19" width="9.33203125" bestFit="1" customWidth="1"/>
  </cols>
  <sheetData>
    <row r="1" spans="1:17">
      <c r="K1" s="1"/>
    </row>
    <row r="2" spans="1:17">
      <c r="H2" t="s">
        <v>1906</v>
      </c>
      <c r="K2" t="s">
        <v>1907</v>
      </c>
      <c r="L2" t="s">
        <v>1908</v>
      </c>
      <c r="M2" s="3" t="s">
        <v>2496</v>
      </c>
      <c r="N2" t="s">
        <v>1909</v>
      </c>
    </row>
    <row r="4" spans="1:17">
      <c r="F4" t="s">
        <v>0</v>
      </c>
      <c r="H4" t="s">
        <v>1936</v>
      </c>
      <c r="I4" t="s">
        <v>1</v>
      </c>
      <c r="K4" t="s">
        <v>1936</v>
      </c>
      <c r="L4" t="s">
        <v>1937</v>
      </c>
    </row>
    <row r="5" spans="1:17">
      <c r="A5" t="s">
        <v>1894</v>
      </c>
      <c r="B5" t="s">
        <v>1895</v>
      </c>
      <c r="C5" t="s">
        <v>1903</v>
      </c>
      <c r="D5" t="s">
        <v>1896</v>
      </c>
      <c r="E5" t="s">
        <v>1897</v>
      </c>
      <c r="F5" t="s">
        <v>1898</v>
      </c>
      <c r="G5" t="s">
        <v>1899</v>
      </c>
      <c r="H5" t="s">
        <v>0</v>
      </c>
      <c r="I5" t="s">
        <v>1900</v>
      </c>
      <c r="J5" t="s">
        <v>1901</v>
      </c>
      <c r="K5" t="s">
        <v>1</v>
      </c>
      <c r="L5" t="s">
        <v>1902</v>
      </c>
      <c r="M5" s="3" t="s">
        <v>1904</v>
      </c>
      <c r="N5" t="s">
        <v>1905</v>
      </c>
      <c r="O5" t="s">
        <v>1917</v>
      </c>
    </row>
    <row r="6" spans="1:17" hidden="1">
      <c r="A6">
        <v>1</v>
      </c>
      <c r="B6" t="s">
        <v>3</v>
      </c>
      <c r="C6" t="s">
        <v>4</v>
      </c>
      <c r="D6" t="s">
        <v>5</v>
      </c>
      <c r="E6" t="s">
        <v>6</v>
      </c>
      <c r="F6" s="1">
        <v>763363184.84000003</v>
      </c>
      <c r="G6" s="1">
        <v>549026344.27999997</v>
      </c>
      <c r="H6" s="2">
        <v>1.39</v>
      </c>
      <c r="I6" s="1">
        <v>763363184.84000003</v>
      </c>
      <c r="J6" s="1">
        <v>549026344.27999997</v>
      </c>
      <c r="K6" s="2">
        <v>214336840.56</v>
      </c>
      <c r="L6" s="1" t="e">
        <f>INDEX(Cost!$D:$D,MATCH(รายละเอียด!$C6,Cost!$A:$A,0))</f>
        <v>#N/A</v>
      </c>
      <c r="M6" s="1" t="e">
        <f>(L6/11)*3</f>
        <v>#N/A</v>
      </c>
      <c r="N6" s="2" t="e">
        <f>K6-M6</f>
        <v>#N/A</v>
      </c>
      <c r="O6" t="str">
        <f t="shared" ref="O6:O69" si="0">IF(H6&gt;3,"A",IF(H6&gt;=2.51,"B",IF(H6&gt;=2.01,"C",IF(H6&gt;=1.51,"D","not"))))</f>
        <v>not</v>
      </c>
      <c r="Q6"/>
    </row>
    <row r="7" spans="1:17" hidden="1">
      <c r="A7">
        <v>1</v>
      </c>
      <c r="B7" t="s">
        <v>3</v>
      </c>
      <c r="C7" t="s">
        <v>7</v>
      </c>
      <c r="D7" t="s">
        <v>8</v>
      </c>
      <c r="E7" t="s">
        <v>9</v>
      </c>
      <c r="F7" s="1">
        <v>24931261.530000001</v>
      </c>
      <c r="G7" s="1">
        <v>26080097.420000002</v>
      </c>
      <c r="H7" s="2">
        <v>0.96</v>
      </c>
      <c r="I7" s="1">
        <v>24931261.530000001</v>
      </c>
      <c r="J7" s="1">
        <v>26080097.420000002</v>
      </c>
      <c r="K7" s="2">
        <v>-1148835.8899999999</v>
      </c>
      <c r="L7" s="1" t="e">
        <f>INDEX(Cost!$D:$D,MATCH(รายละเอียด!$C7,Cost!$A:$A,0))</f>
        <v>#N/A</v>
      </c>
      <c r="M7" s="1" t="e">
        <f t="shared" ref="M7:M70" si="1">(L7/11)*3</f>
        <v>#N/A</v>
      </c>
      <c r="N7" s="2" t="e">
        <f t="shared" ref="N7:N70" si="2">K7-M7</f>
        <v>#N/A</v>
      </c>
      <c r="O7" t="str">
        <f t="shared" si="0"/>
        <v>not</v>
      </c>
      <c r="Q7"/>
    </row>
    <row r="8" spans="1:17" hidden="1">
      <c r="A8">
        <v>1</v>
      </c>
      <c r="B8" t="s">
        <v>3</v>
      </c>
      <c r="C8" t="s">
        <v>10</v>
      </c>
      <c r="D8" t="s">
        <v>11</v>
      </c>
      <c r="E8" t="s">
        <v>9</v>
      </c>
      <c r="F8" s="1">
        <v>35812325.630000003</v>
      </c>
      <c r="G8" s="1">
        <v>49328210.369999997</v>
      </c>
      <c r="H8" s="2">
        <v>0.73</v>
      </c>
      <c r="I8" s="1">
        <v>35575939.630000003</v>
      </c>
      <c r="J8" s="1">
        <v>49328210.369999997</v>
      </c>
      <c r="K8" s="2">
        <v>-13752270.74</v>
      </c>
      <c r="L8" s="1" t="e">
        <f>INDEX(Cost!$D:$D,MATCH(รายละเอียด!$C8,Cost!$A:$A,0))</f>
        <v>#N/A</v>
      </c>
      <c r="M8" s="1" t="e">
        <f t="shared" si="1"/>
        <v>#N/A</v>
      </c>
      <c r="N8" s="2" t="e">
        <f t="shared" si="2"/>
        <v>#N/A</v>
      </c>
      <c r="O8" t="str">
        <f t="shared" si="0"/>
        <v>not</v>
      </c>
      <c r="Q8"/>
    </row>
    <row r="9" spans="1:17" hidden="1">
      <c r="A9">
        <v>1</v>
      </c>
      <c r="B9" t="s">
        <v>3</v>
      </c>
      <c r="C9" t="s">
        <v>12</v>
      </c>
      <c r="D9" t="s">
        <v>13</v>
      </c>
      <c r="E9" t="s">
        <v>9</v>
      </c>
      <c r="F9" s="1">
        <v>5674578.25</v>
      </c>
      <c r="G9" s="1">
        <v>5881539.8300000001</v>
      </c>
      <c r="H9" s="2">
        <v>0.96</v>
      </c>
      <c r="I9" s="1">
        <v>5472812.1200000001</v>
      </c>
      <c r="J9" s="1">
        <v>5881539.8300000001</v>
      </c>
      <c r="K9" s="2">
        <v>-408727.71</v>
      </c>
      <c r="L9" s="1" t="e">
        <f>INDEX(Cost!$D:$D,MATCH(รายละเอียด!$C9,Cost!$A:$A,0))</f>
        <v>#N/A</v>
      </c>
      <c r="M9" s="1" t="e">
        <f t="shared" si="1"/>
        <v>#N/A</v>
      </c>
      <c r="N9" s="2" t="e">
        <f t="shared" si="2"/>
        <v>#N/A</v>
      </c>
      <c r="O9" t="str">
        <f t="shared" si="0"/>
        <v>not</v>
      </c>
      <c r="Q9"/>
    </row>
    <row r="10" spans="1:17" hidden="1">
      <c r="A10">
        <v>1</v>
      </c>
      <c r="B10" t="s">
        <v>3</v>
      </c>
      <c r="C10" t="s">
        <v>14</v>
      </c>
      <c r="D10" t="s">
        <v>15</v>
      </c>
      <c r="E10" t="s">
        <v>9</v>
      </c>
      <c r="F10" s="1">
        <v>52341625.240000002</v>
      </c>
      <c r="G10" s="1">
        <v>40266171.479999997</v>
      </c>
      <c r="H10" s="2">
        <v>1.3</v>
      </c>
      <c r="I10" s="1">
        <v>52341625.240000002</v>
      </c>
      <c r="J10" s="1">
        <v>38266186.380000003</v>
      </c>
      <c r="K10" s="2">
        <v>14075438.859999999</v>
      </c>
      <c r="L10" s="1" t="e">
        <f>INDEX(Cost!$D:$D,MATCH(รายละเอียด!$C10,Cost!$A:$A,0))</f>
        <v>#N/A</v>
      </c>
      <c r="M10" s="1" t="e">
        <f t="shared" si="1"/>
        <v>#N/A</v>
      </c>
      <c r="N10" s="2" t="e">
        <f t="shared" si="2"/>
        <v>#N/A</v>
      </c>
      <c r="O10" t="str">
        <f t="shared" si="0"/>
        <v>not</v>
      </c>
      <c r="Q10"/>
    </row>
    <row r="11" spans="1:17" hidden="1">
      <c r="A11">
        <v>1</v>
      </c>
      <c r="B11" t="s">
        <v>3</v>
      </c>
      <c r="C11" t="s">
        <v>16</v>
      </c>
      <c r="D11" t="s">
        <v>17</v>
      </c>
      <c r="E11" t="s">
        <v>9</v>
      </c>
      <c r="F11" s="1">
        <v>22218251.41</v>
      </c>
      <c r="G11" s="1">
        <v>6653923.5300000003</v>
      </c>
      <c r="H11" s="2">
        <v>3.34</v>
      </c>
      <c r="I11" s="1">
        <v>22218251.41</v>
      </c>
      <c r="J11" s="1">
        <v>6653923.5300000003</v>
      </c>
      <c r="K11" s="2">
        <v>15564327.880000001</v>
      </c>
      <c r="L11" s="1" t="e">
        <f>INDEX(Cost!$D:$D,MATCH(รายละเอียด!$C11,Cost!$A:$A,0))</f>
        <v>#N/A</v>
      </c>
      <c r="M11" s="1" t="e">
        <f t="shared" si="1"/>
        <v>#N/A</v>
      </c>
      <c r="N11" s="2" t="e">
        <f t="shared" si="2"/>
        <v>#N/A</v>
      </c>
      <c r="O11" t="str">
        <f t="shared" si="0"/>
        <v>A</v>
      </c>
      <c r="Q11"/>
    </row>
    <row r="12" spans="1:17" hidden="1">
      <c r="A12">
        <v>1</v>
      </c>
      <c r="B12" t="s">
        <v>3</v>
      </c>
      <c r="C12" t="s">
        <v>18</v>
      </c>
      <c r="D12" t="s">
        <v>19</v>
      </c>
      <c r="E12" t="s">
        <v>9</v>
      </c>
      <c r="F12" s="1">
        <v>467641855.69</v>
      </c>
      <c r="G12" s="1">
        <v>78962210.849999994</v>
      </c>
      <c r="H12" s="2">
        <v>5.92</v>
      </c>
      <c r="I12" s="1">
        <v>467635855.69</v>
      </c>
      <c r="J12" s="1">
        <v>78962210.849999994</v>
      </c>
      <c r="K12" s="2">
        <v>388673644.83999997</v>
      </c>
      <c r="L12" s="1" t="e">
        <f>INDEX(Cost!$D:$D,MATCH(รายละเอียด!$C12,Cost!$A:$A,0))</f>
        <v>#N/A</v>
      </c>
      <c r="M12" s="1" t="e">
        <f t="shared" si="1"/>
        <v>#N/A</v>
      </c>
      <c r="N12" s="2" t="e">
        <f t="shared" si="2"/>
        <v>#N/A</v>
      </c>
      <c r="O12" t="str">
        <f t="shared" si="0"/>
        <v>A</v>
      </c>
      <c r="Q12"/>
    </row>
    <row r="13" spans="1:17" hidden="1">
      <c r="A13">
        <v>1</v>
      </c>
      <c r="B13" t="s">
        <v>3</v>
      </c>
      <c r="C13" t="s">
        <v>20</v>
      </c>
      <c r="D13" t="s">
        <v>21</v>
      </c>
      <c r="E13" t="s">
        <v>9</v>
      </c>
      <c r="F13" s="1">
        <v>90813906.370000005</v>
      </c>
      <c r="G13" s="1">
        <v>23070934.390000001</v>
      </c>
      <c r="H13" s="2">
        <v>3.94</v>
      </c>
      <c r="I13" s="1">
        <v>90813906.370000005</v>
      </c>
      <c r="J13" s="1">
        <v>23070934.390000001</v>
      </c>
      <c r="K13" s="2">
        <v>67742971.980000004</v>
      </c>
      <c r="L13" s="1" t="e">
        <f>INDEX(Cost!$D:$D,MATCH(รายละเอียด!$C13,Cost!$A:$A,0))</f>
        <v>#N/A</v>
      </c>
      <c r="M13" s="1" t="e">
        <f t="shared" si="1"/>
        <v>#N/A</v>
      </c>
      <c r="N13" s="2" t="e">
        <f t="shared" si="2"/>
        <v>#N/A</v>
      </c>
      <c r="O13" t="str">
        <f t="shared" si="0"/>
        <v>A</v>
      </c>
      <c r="Q13"/>
    </row>
    <row r="14" spans="1:17" hidden="1">
      <c r="A14">
        <v>1</v>
      </c>
      <c r="B14" t="s">
        <v>3</v>
      </c>
      <c r="C14" t="s">
        <v>22</v>
      </c>
      <c r="D14" t="s">
        <v>23</v>
      </c>
      <c r="E14" t="s">
        <v>9</v>
      </c>
      <c r="F14" s="1">
        <v>30551704.43</v>
      </c>
      <c r="G14" s="1">
        <v>20473373.73</v>
      </c>
      <c r="H14" s="2">
        <v>1.49</v>
      </c>
      <c r="I14" s="1">
        <v>30551704.43</v>
      </c>
      <c r="J14" s="1">
        <v>20473373.73</v>
      </c>
      <c r="K14" s="2">
        <v>10078330.699999999</v>
      </c>
      <c r="L14" s="1" t="e">
        <f>INDEX(Cost!$D:$D,MATCH(รายละเอียด!$C14,Cost!$A:$A,0))</f>
        <v>#N/A</v>
      </c>
      <c r="M14" s="1" t="e">
        <f t="shared" si="1"/>
        <v>#N/A</v>
      </c>
      <c r="N14" s="2" t="e">
        <f t="shared" si="2"/>
        <v>#N/A</v>
      </c>
      <c r="O14" t="str">
        <f t="shared" si="0"/>
        <v>not</v>
      </c>
      <c r="Q14"/>
    </row>
    <row r="15" spans="1:17" hidden="1">
      <c r="A15">
        <v>1</v>
      </c>
      <c r="B15" t="s">
        <v>3</v>
      </c>
      <c r="C15" t="s">
        <v>24</v>
      </c>
      <c r="D15" t="s">
        <v>25</v>
      </c>
      <c r="E15" t="s">
        <v>9</v>
      </c>
      <c r="F15" s="1">
        <v>19070059.57</v>
      </c>
      <c r="G15" s="1">
        <v>15164019.99</v>
      </c>
      <c r="H15" s="2">
        <v>1.26</v>
      </c>
      <c r="I15" s="1">
        <v>19070059.57</v>
      </c>
      <c r="J15" s="1">
        <v>15164019.99</v>
      </c>
      <c r="K15" s="2">
        <v>3906039.58</v>
      </c>
      <c r="L15" s="1" t="e">
        <f>INDEX(Cost!$D:$D,MATCH(รายละเอียด!$C15,Cost!$A:$A,0))</f>
        <v>#N/A</v>
      </c>
      <c r="M15" s="1" t="e">
        <f t="shared" si="1"/>
        <v>#N/A</v>
      </c>
      <c r="N15" s="2" t="e">
        <f t="shared" si="2"/>
        <v>#N/A</v>
      </c>
      <c r="O15" t="str">
        <f t="shared" si="0"/>
        <v>not</v>
      </c>
      <c r="Q15"/>
    </row>
    <row r="16" spans="1:17" hidden="1">
      <c r="A16">
        <v>1</v>
      </c>
      <c r="B16" t="s">
        <v>3</v>
      </c>
      <c r="C16" t="s">
        <v>26</v>
      </c>
      <c r="D16" t="s">
        <v>27</v>
      </c>
      <c r="E16" t="s">
        <v>9</v>
      </c>
      <c r="F16" s="1">
        <v>8026072.96</v>
      </c>
      <c r="G16" s="1">
        <v>17976679.829999998</v>
      </c>
      <c r="H16" s="2">
        <v>0.45</v>
      </c>
      <c r="I16" s="1">
        <v>7993201.46</v>
      </c>
      <c r="J16" s="1">
        <v>17976679.829999998</v>
      </c>
      <c r="K16" s="2">
        <v>-9983478.3699999992</v>
      </c>
      <c r="L16" s="1" t="e">
        <f>INDEX(Cost!$D:$D,MATCH(รายละเอียด!$C16,Cost!$A:$A,0))</f>
        <v>#N/A</v>
      </c>
      <c r="M16" s="1" t="e">
        <f t="shared" si="1"/>
        <v>#N/A</v>
      </c>
      <c r="N16" s="2" t="e">
        <f t="shared" si="2"/>
        <v>#N/A</v>
      </c>
      <c r="O16" t="str">
        <f t="shared" si="0"/>
        <v>not</v>
      </c>
      <c r="Q16"/>
    </row>
    <row r="17" spans="1:15" customFormat="1" hidden="1">
      <c r="A17">
        <v>1</v>
      </c>
      <c r="B17" t="s">
        <v>3</v>
      </c>
      <c r="C17" t="s">
        <v>28</v>
      </c>
      <c r="D17" t="s">
        <v>29</v>
      </c>
      <c r="E17" t="s">
        <v>9</v>
      </c>
      <c r="F17" s="1">
        <v>14358759.630000001</v>
      </c>
      <c r="G17" s="1">
        <v>22190830.609999999</v>
      </c>
      <c r="H17" s="2">
        <v>0.65</v>
      </c>
      <c r="I17" s="1">
        <v>14358759.630000001</v>
      </c>
      <c r="J17" s="1">
        <v>22190830.609999999</v>
      </c>
      <c r="K17" s="2">
        <v>-7832070.9800000004</v>
      </c>
      <c r="L17" s="1" t="e">
        <f>INDEX(Cost!$D:$D,MATCH(รายละเอียด!$C17,Cost!$A:$A,0))</f>
        <v>#N/A</v>
      </c>
      <c r="M17" s="1" t="e">
        <f t="shared" si="1"/>
        <v>#N/A</v>
      </c>
      <c r="N17" s="2" t="e">
        <f t="shared" si="2"/>
        <v>#N/A</v>
      </c>
      <c r="O17" t="str">
        <f t="shared" si="0"/>
        <v>not</v>
      </c>
    </row>
    <row r="18" spans="1:15" customFormat="1" hidden="1">
      <c r="A18">
        <v>1</v>
      </c>
      <c r="B18" t="s">
        <v>3</v>
      </c>
      <c r="C18" t="s">
        <v>30</v>
      </c>
      <c r="D18" t="s">
        <v>31</v>
      </c>
      <c r="E18" t="s">
        <v>9</v>
      </c>
      <c r="F18" s="1">
        <v>165049281.66</v>
      </c>
      <c r="G18" s="1">
        <v>55267761.299999997</v>
      </c>
      <c r="H18" s="2">
        <v>2.99</v>
      </c>
      <c r="I18" s="1">
        <v>163529533.41</v>
      </c>
      <c r="J18" s="1">
        <v>55267761.299999997</v>
      </c>
      <c r="K18" s="2">
        <v>108261772.11</v>
      </c>
      <c r="L18" s="1" t="e">
        <f>INDEX(Cost!$D:$D,MATCH(รายละเอียด!$C18,Cost!$A:$A,0))</f>
        <v>#N/A</v>
      </c>
      <c r="M18" s="1" t="e">
        <f t="shared" si="1"/>
        <v>#N/A</v>
      </c>
      <c r="N18" s="2" t="e">
        <f t="shared" si="2"/>
        <v>#N/A</v>
      </c>
      <c r="O18" t="str">
        <f t="shared" si="0"/>
        <v>B</v>
      </c>
    </row>
    <row r="19" spans="1:15" customFormat="1" hidden="1">
      <c r="A19">
        <v>1</v>
      </c>
      <c r="B19" t="s">
        <v>3</v>
      </c>
      <c r="C19" t="s">
        <v>32</v>
      </c>
      <c r="D19" t="s">
        <v>33</v>
      </c>
      <c r="E19" t="s">
        <v>9</v>
      </c>
      <c r="F19" s="1">
        <v>18193615.300000001</v>
      </c>
      <c r="G19" s="1">
        <v>17022868.050000001</v>
      </c>
      <c r="H19" s="2">
        <v>1.07</v>
      </c>
      <c r="I19" s="1">
        <v>17797117.300000001</v>
      </c>
      <c r="J19" s="1">
        <v>17022868.050000001</v>
      </c>
      <c r="K19" s="2">
        <v>774249.25</v>
      </c>
      <c r="L19" s="1" t="e">
        <f>INDEX(Cost!$D:$D,MATCH(รายละเอียด!$C19,Cost!$A:$A,0))</f>
        <v>#N/A</v>
      </c>
      <c r="M19" s="1" t="e">
        <f t="shared" si="1"/>
        <v>#N/A</v>
      </c>
      <c r="N19" s="2" t="e">
        <f t="shared" si="2"/>
        <v>#N/A</v>
      </c>
      <c r="O19" t="str">
        <f t="shared" si="0"/>
        <v>not</v>
      </c>
    </row>
    <row r="20" spans="1:15" customFormat="1" hidden="1">
      <c r="A20">
        <v>1</v>
      </c>
      <c r="B20" t="s">
        <v>3</v>
      </c>
      <c r="C20" t="s">
        <v>34</v>
      </c>
      <c r="D20" t="s">
        <v>35</v>
      </c>
      <c r="E20" t="s">
        <v>9</v>
      </c>
      <c r="F20" s="1">
        <v>5836322.1399999997</v>
      </c>
      <c r="G20" s="1">
        <v>8448841.0500000007</v>
      </c>
      <c r="H20" s="2">
        <v>0.69</v>
      </c>
      <c r="I20" s="1">
        <v>5674422.1399999997</v>
      </c>
      <c r="J20" s="1">
        <v>8448841.0500000007</v>
      </c>
      <c r="K20" s="2">
        <v>-2774418.91</v>
      </c>
      <c r="L20" s="1" t="e">
        <f>INDEX(Cost!$D:$D,MATCH(รายละเอียด!$C20,Cost!$A:$A,0))</f>
        <v>#N/A</v>
      </c>
      <c r="M20" s="1" t="e">
        <f t="shared" si="1"/>
        <v>#N/A</v>
      </c>
      <c r="N20" s="2" t="e">
        <f t="shared" si="2"/>
        <v>#N/A</v>
      </c>
      <c r="O20" t="str">
        <f t="shared" si="0"/>
        <v>not</v>
      </c>
    </row>
    <row r="21" spans="1:15" customFormat="1" hidden="1">
      <c r="A21">
        <v>1</v>
      </c>
      <c r="B21" t="s">
        <v>3</v>
      </c>
      <c r="C21" t="s">
        <v>36</v>
      </c>
      <c r="D21" t="s">
        <v>37</v>
      </c>
      <c r="E21" t="s">
        <v>9</v>
      </c>
      <c r="F21" s="1">
        <v>31129956.489999998</v>
      </c>
      <c r="G21" s="1">
        <v>52947245.420000002</v>
      </c>
      <c r="H21" s="2">
        <v>0.59</v>
      </c>
      <c r="I21" s="1">
        <v>30996351.609999999</v>
      </c>
      <c r="J21" s="1">
        <v>52947245.420000002</v>
      </c>
      <c r="K21" s="2">
        <v>-21950893.809999999</v>
      </c>
      <c r="L21" s="1" t="e">
        <f>INDEX(Cost!$D:$D,MATCH(รายละเอียด!$C21,Cost!$A:$A,0))</f>
        <v>#N/A</v>
      </c>
      <c r="M21" s="1" t="e">
        <f t="shared" si="1"/>
        <v>#N/A</v>
      </c>
      <c r="N21" s="2" t="e">
        <f t="shared" si="2"/>
        <v>#N/A</v>
      </c>
      <c r="O21" t="str">
        <f t="shared" si="0"/>
        <v>not</v>
      </c>
    </row>
    <row r="22" spans="1:15" customFormat="1" hidden="1">
      <c r="A22">
        <v>1</v>
      </c>
      <c r="B22" t="s">
        <v>3</v>
      </c>
      <c r="C22" t="s">
        <v>38</v>
      </c>
      <c r="D22" t="s">
        <v>39</v>
      </c>
      <c r="E22" t="s">
        <v>9</v>
      </c>
      <c r="F22" s="1">
        <v>34738120.590000004</v>
      </c>
      <c r="G22" s="1">
        <v>10494187.630000001</v>
      </c>
      <c r="H22" s="2">
        <v>3.31</v>
      </c>
      <c r="I22" s="1">
        <v>34738120.590000004</v>
      </c>
      <c r="J22" s="1">
        <v>10494187.630000001</v>
      </c>
      <c r="K22" s="2">
        <v>24243932.960000001</v>
      </c>
      <c r="L22" s="1" t="e">
        <f>INDEX(Cost!$D:$D,MATCH(รายละเอียด!$C22,Cost!$A:$A,0))</f>
        <v>#N/A</v>
      </c>
      <c r="M22" s="1" t="e">
        <f t="shared" si="1"/>
        <v>#N/A</v>
      </c>
      <c r="N22" s="2" t="e">
        <f t="shared" si="2"/>
        <v>#N/A</v>
      </c>
      <c r="O22" t="str">
        <f t="shared" si="0"/>
        <v>A</v>
      </c>
    </row>
    <row r="23" spans="1:15" customFormat="1" hidden="1">
      <c r="A23">
        <v>1</v>
      </c>
      <c r="B23" t="s">
        <v>3</v>
      </c>
      <c r="C23" t="s">
        <v>40</v>
      </c>
      <c r="D23" t="s">
        <v>41</v>
      </c>
      <c r="E23" t="s">
        <v>9</v>
      </c>
      <c r="F23" s="1">
        <v>4757241.0999999996</v>
      </c>
      <c r="G23" s="1">
        <v>7330090.7699999996</v>
      </c>
      <c r="H23" s="2">
        <v>0.65</v>
      </c>
      <c r="I23" s="1">
        <v>4641170.08</v>
      </c>
      <c r="J23" s="1">
        <v>7330090.7699999996</v>
      </c>
      <c r="K23" s="2">
        <v>-2688920.69</v>
      </c>
      <c r="L23" s="1" t="e">
        <f>INDEX(Cost!$D:$D,MATCH(รายละเอียด!$C23,Cost!$A:$A,0))</f>
        <v>#N/A</v>
      </c>
      <c r="M23" s="1" t="e">
        <f t="shared" si="1"/>
        <v>#N/A</v>
      </c>
      <c r="N23" s="2" t="e">
        <f t="shared" si="2"/>
        <v>#N/A</v>
      </c>
      <c r="O23" t="str">
        <f t="shared" si="0"/>
        <v>not</v>
      </c>
    </row>
    <row r="24" spans="1:15" customFormat="1" hidden="1">
      <c r="A24">
        <v>1</v>
      </c>
      <c r="B24" t="s">
        <v>42</v>
      </c>
      <c r="C24" t="s">
        <v>43</v>
      </c>
      <c r="D24" t="s">
        <v>44</v>
      </c>
      <c r="E24" t="s">
        <v>6</v>
      </c>
      <c r="F24" s="1">
        <v>973602602.88</v>
      </c>
      <c r="G24" s="1">
        <v>339933634.83999997</v>
      </c>
      <c r="H24" s="2">
        <v>2.86</v>
      </c>
      <c r="I24" s="1">
        <v>967446817.47000003</v>
      </c>
      <c r="J24" s="1">
        <v>339902914.83999997</v>
      </c>
      <c r="K24" s="2">
        <v>627543902.63</v>
      </c>
      <c r="L24" s="1" t="e">
        <f>INDEX(Cost!$D:$D,MATCH(รายละเอียด!$C24,Cost!$A:$A,0))</f>
        <v>#N/A</v>
      </c>
      <c r="M24" s="1" t="e">
        <f t="shared" si="1"/>
        <v>#N/A</v>
      </c>
      <c r="N24" s="2" t="e">
        <f t="shared" si="2"/>
        <v>#N/A</v>
      </c>
      <c r="O24" t="str">
        <f t="shared" si="0"/>
        <v>B</v>
      </c>
    </row>
    <row r="25" spans="1:15" customFormat="1" hidden="1">
      <c r="A25">
        <v>1</v>
      </c>
      <c r="B25" t="s">
        <v>42</v>
      </c>
      <c r="C25" t="s">
        <v>45</v>
      </c>
      <c r="D25" t="s">
        <v>46</v>
      </c>
      <c r="E25" t="s">
        <v>47</v>
      </c>
      <c r="F25" s="1">
        <v>78140071.290000007</v>
      </c>
      <c r="G25" s="1">
        <v>85447188.390000001</v>
      </c>
      <c r="H25" s="2">
        <v>0.91</v>
      </c>
      <c r="I25" s="1">
        <v>78140071.290000007</v>
      </c>
      <c r="J25" s="1">
        <v>85447188.390000001</v>
      </c>
      <c r="K25" s="2">
        <v>-7307117.0999999996</v>
      </c>
      <c r="L25" s="1" t="e">
        <f>INDEX(Cost!$D:$D,MATCH(รายละเอียด!$C25,Cost!$A:$A,0))</f>
        <v>#N/A</v>
      </c>
      <c r="M25" s="1" t="e">
        <f t="shared" si="1"/>
        <v>#N/A</v>
      </c>
      <c r="N25" s="2" t="e">
        <f t="shared" si="2"/>
        <v>#N/A</v>
      </c>
      <c r="O25" t="str">
        <f t="shared" si="0"/>
        <v>not</v>
      </c>
    </row>
    <row r="26" spans="1:15" customFormat="1" hidden="1">
      <c r="A26">
        <v>1</v>
      </c>
      <c r="B26" t="s">
        <v>42</v>
      </c>
      <c r="C26" t="s">
        <v>48</v>
      </c>
      <c r="D26" t="s">
        <v>49</v>
      </c>
      <c r="E26" t="s">
        <v>9</v>
      </c>
      <c r="F26" s="1">
        <v>34988722.780000001</v>
      </c>
      <c r="G26" s="1">
        <v>22396833.079999998</v>
      </c>
      <c r="H26" s="2">
        <v>1.56</v>
      </c>
      <c r="I26" s="1">
        <v>34988722.780000001</v>
      </c>
      <c r="J26" s="1">
        <v>22396833.079999998</v>
      </c>
      <c r="K26" s="2">
        <v>12591889.699999999</v>
      </c>
      <c r="L26" s="1" t="e">
        <f>INDEX(Cost!$D:$D,MATCH(รายละเอียด!$C26,Cost!$A:$A,0))</f>
        <v>#N/A</v>
      </c>
      <c r="M26" s="1" t="e">
        <f t="shared" si="1"/>
        <v>#N/A</v>
      </c>
      <c r="N26" s="2" t="e">
        <f t="shared" si="2"/>
        <v>#N/A</v>
      </c>
      <c r="O26" t="str">
        <f t="shared" si="0"/>
        <v>D</v>
      </c>
    </row>
    <row r="27" spans="1:15" customFormat="1" hidden="1">
      <c r="A27">
        <v>1</v>
      </c>
      <c r="B27" t="s">
        <v>42</v>
      </c>
      <c r="C27" t="s">
        <v>50</v>
      </c>
      <c r="D27" t="s">
        <v>51</v>
      </c>
      <c r="E27" t="s">
        <v>9</v>
      </c>
      <c r="F27" s="1">
        <v>121788937.40000001</v>
      </c>
      <c r="G27" s="1">
        <v>31986104.210000001</v>
      </c>
      <c r="H27" s="2">
        <v>3.81</v>
      </c>
      <c r="I27" s="1">
        <v>121335888.05</v>
      </c>
      <c r="J27" s="1">
        <v>31986104.210000001</v>
      </c>
      <c r="K27" s="2">
        <v>89349783.840000004</v>
      </c>
      <c r="L27" s="1" t="e">
        <f>INDEX(Cost!$D:$D,MATCH(รายละเอียด!$C27,Cost!$A:$A,0))</f>
        <v>#N/A</v>
      </c>
      <c r="M27" s="1" t="e">
        <f t="shared" si="1"/>
        <v>#N/A</v>
      </c>
      <c r="N27" s="2" t="e">
        <f t="shared" si="2"/>
        <v>#N/A</v>
      </c>
      <c r="O27" t="str">
        <f t="shared" si="0"/>
        <v>A</v>
      </c>
    </row>
    <row r="28" spans="1:15" customFormat="1" hidden="1">
      <c r="A28">
        <v>1</v>
      </c>
      <c r="B28" t="s">
        <v>42</v>
      </c>
      <c r="C28" t="s">
        <v>52</v>
      </c>
      <c r="D28" t="s">
        <v>53</v>
      </c>
      <c r="E28" t="s">
        <v>9</v>
      </c>
      <c r="F28" s="1">
        <v>22917794.77</v>
      </c>
      <c r="G28" s="1">
        <v>32681879.989999998</v>
      </c>
      <c r="H28" s="2">
        <v>0.7</v>
      </c>
      <c r="I28" s="1">
        <v>22870363.77</v>
      </c>
      <c r="J28" s="1">
        <v>32681879.989999998</v>
      </c>
      <c r="K28" s="2">
        <v>-9811516.2200000007</v>
      </c>
      <c r="L28" s="1" t="e">
        <f>INDEX(Cost!$D:$D,MATCH(รายละเอียด!$C28,Cost!$A:$A,0))</f>
        <v>#N/A</v>
      </c>
      <c r="M28" s="1" t="e">
        <f t="shared" si="1"/>
        <v>#N/A</v>
      </c>
      <c r="N28" s="2" t="e">
        <f t="shared" si="2"/>
        <v>#N/A</v>
      </c>
      <c r="O28" t="str">
        <f t="shared" si="0"/>
        <v>not</v>
      </c>
    </row>
    <row r="29" spans="1:15" customFormat="1" hidden="1">
      <c r="A29">
        <v>1</v>
      </c>
      <c r="B29" t="s">
        <v>42</v>
      </c>
      <c r="C29" t="s">
        <v>54</v>
      </c>
      <c r="D29" t="s">
        <v>55</v>
      </c>
      <c r="E29" t="s">
        <v>9</v>
      </c>
      <c r="F29" s="1">
        <v>43994952.390000001</v>
      </c>
      <c r="G29" s="1">
        <v>33539127.530000001</v>
      </c>
      <c r="H29" s="2">
        <v>1.31</v>
      </c>
      <c r="I29" s="1">
        <v>43408197.130000003</v>
      </c>
      <c r="J29" s="1">
        <v>33539127.530000001</v>
      </c>
      <c r="K29" s="2">
        <v>9869069.5999999996</v>
      </c>
      <c r="L29" s="1" t="e">
        <f>INDEX(Cost!$D:$D,MATCH(รายละเอียด!$C29,Cost!$A:$A,0))</f>
        <v>#N/A</v>
      </c>
      <c r="M29" s="1" t="e">
        <f t="shared" si="1"/>
        <v>#N/A</v>
      </c>
      <c r="N29" s="2" t="e">
        <f t="shared" si="2"/>
        <v>#N/A</v>
      </c>
      <c r="O29" t="str">
        <f t="shared" si="0"/>
        <v>not</v>
      </c>
    </row>
    <row r="30" spans="1:15" customFormat="1" hidden="1">
      <c r="A30">
        <v>1</v>
      </c>
      <c r="B30" t="s">
        <v>42</v>
      </c>
      <c r="C30" t="s">
        <v>56</v>
      </c>
      <c r="D30" t="s">
        <v>57</v>
      </c>
      <c r="E30" t="s">
        <v>9</v>
      </c>
      <c r="F30" s="1">
        <v>17890063.760000002</v>
      </c>
      <c r="G30" s="1">
        <v>25367763.539999999</v>
      </c>
      <c r="H30" s="2">
        <v>0.71</v>
      </c>
      <c r="I30" s="1">
        <v>17697965.530000001</v>
      </c>
      <c r="J30" s="1">
        <v>25367763.539999999</v>
      </c>
      <c r="K30" s="2">
        <v>-7669798.0099999998</v>
      </c>
      <c r="L30" s="1" t="e">
        <f>INDEX(Cost!$D:$D,MATCH(รายละเอียด!$C30,Cost!$A:$A,0))</f>
        <v>#N/A</v>
      </c>
      <c r="M30" s="1" t="e">
        <f t="shared" si="1"/>
        <v>#N/A</v>
      </c>
      <c r="N30" s="2" t="e">
        <f t="shared" si="2"/>
        <v>#N/A</v>
      </c>
      <c r="O30" t="str">
        <f t="shared" si="0"/>
        <v>not</v>
      </c>
    </row>
    <row r="31" spans="1:15" customFormat="1" hidden="1">
      <c r="A31">
        <v>1</v>
      </c>
      <c r="B31" t="s">
        <v>42</v>
      </c>
      <c r="C31" t="s">
        <v>58</v>
      </c>
      <c r="D31" t="s">
        <v>59</v>
      </c>
      <c r="E31" t="s">
        <v>47</v>
      </c>
      <c r="F31" s="1">
        <v>62089721.530000001</v>
      </c>
      <c r="G31" s="1">
        <v>187744654.37</v>
      </c>
      <c r="H31" s="2">
        <v>0.33</v>
      </c>
      <c r="I31" s="1">
        <v>62089721.530000001</v>
      </c>
      <c r="J31" s="1">
        <v>187744654.37</v>
      </c>
      <c r="K31" s="2">
        <v>-125654932.84</v>
      </c>
      <c r="L31" s="1" t="e">
        <f>INDEX(Cost!$D:$D,MATCH(รายละเอียด!$C31,Cost!$A:$A,0))</f>
        <v>#N/A</v>
      </c>
      <c r="M31" s="1" t="e">
        <f t="shared" si="1"/>
        <v>#N/A</v>
      </c>
      <c r="N31" s="2" t="e">
        <f t="shared" si="2"/>
        <v>#N/A</v>
      </c>
      <c r="O31" t="str">
        <f t="shared" si="0"/>
        <v>not</v>
      </c>
    </row>
    <row r="32" spans="1:15" customFormat="1" hidden="1">
      <c r="A32">
        <v>1</v>
      </c>
      <c r="B32" t="s">
        <v>42</v>
      </c>
      <c r="C32" t="s">
        <v>60</v>
      </c>
      <c r="D32" t="s">
        <v>61</v>
      </c>
      <c r="E32" t="s">
        <v>9</v>
      </c>
      <c r="F32" s="1">
        <v>44785463.479999997</v>
      </c>
      <c r="G32" s="1">
        <v>44042766.420000002</v>
      </c>
      <c r="H32" s="2">
        <v>1.02</v>
      </c>
      <c r="I32" s="1">
        <v>44538436.869999997</v>
      </c>
      <c r="J32" s="1">
        <v>44042766.420000002</v>
      </c>
      <c r="K32" s="2">
        <v>495670.45</v>
      </c>
      <c r="L32" s="1" t="e">
        <f>INDEX(Cost!$D:$D,MATCH(รายละเอียด!$C32,Cost!$A:$A,0))</f>
        <v>#N/A</v>
      </c>
      <c r="M32" s="1" t="e">
        <f t="shared" si="1"/>
        <v>#N/A</v>
      </c>
      <c r="N32" s="2" t="e">
        <f t="shared" si="2"/>
        <v>#N/A</v>
      </c>
      <c r="O32" t="str">
        <f t="shared" si="0"/>
        <v>not</v>
      </c>
    </row>
    <row r="33" spans="1:15" customFormat="1" hidden="1">
      <c r="A33">
        <v>1</v>
      </c>
      <c r="B33" t="s">
        <v>42</v>
      </c>
      <c r="C33" t="s">
        <v>62</v>
      </c>
      <c r="D33" t="s">
        <v>63</v>
      </c>
      <c r="E33" t="s">
        <v>9</v>
      </c>
      <c r="F33" s="1">
        <v>24328566.41</v>
      </c>
      <c r="G33" s="1">
        <v>41771596.090000004</v>
      </c>
      <c r="H33" s="2">
        <v>0.57999999999999996</v>
      </c>
      <c r="I33" s="1">
        <v>24016655.41</v>
      </c>
      <c r="J33" s="1">
        <v>41771596.090000004</v>
      </c>
      <c r="K33" s="2">
        <v>-17754940.68</v>
      </c>
      <c r="L33" s="1" t="e">
        <f>INDEX(Cost!$D:$D,MATCH(รายละเอียด!$C33,Cost!$A:$A,0))</f>
        <v>#N/A</v>
      </c>
      <c r="M33" s="1" t="e">
        <f t="shared" si="1"/>
        <v>#N/A</v>
      </c>
      <c r="N33" s="2" t="e">
        <f t="shared" si="2"/>
        <v>#N/A</v>
      </c>
      <c r="O33" t="str">
        <f t="shared" si="0"/>
        <v>not</v>
      </c>
    </row>
    <row r="34" spans="1:15" customFormat="1" hidden="1">
      <c r="A34">
        <v>1</v>
      </c>
      <c r="B34" t="s">
        <v>42</v>
      </c>
      <c r="C34" t="s">
        <v>64</v>
      </c>
      <c r="D34" t="s">
        <v>65</v>
      </c>
      <c r="E34" t="s">
        <v>9</v>
      </c>
      <c r="F34" s="1">
        <v>96016488.370000005</v>
      </c>
      <c r="G34" s="1">
        <v>188149324.25</v>
      </c>
      <c r="H34" s="2">
        <v>0.51</v>
      </c>
      <c r="I34" s="1">
        <v>95211454.530000001</v>
      </c>
      <c r="J34" s="1">
        <v>188149324.25</v>
      </c>
      <c r="K34" s="2">
        <v>-92937869.719999999</v>
      </c>
      <c r="L34" s="1" t="e">
        <f>INDEX(Cost!$D:$D,MATCH(รายละเอียด!$C34,Cost!$A:$A,0))</f>
        <v>#N/A</v>
      </c>
      <c r="M34" s="1" t="e">
        <f t="shared" si="1"/>
        <v>#N/A</v>
      </c>
      <c r="N34" s="2" t="e">
        <f t="shared" si="2"/>
        <v>#N/A</v>
      </c>
      <c r="O34" t="str">
        <f t="shared" si="0"/>
        <v>not</v>
      </c>
    </row>
    <row r="35" spans="1:15" customFormat="1" hidden="1">
      <c r="A35">
        <v>1</v>
      </c>
      <c r="B35" t="s">
        <v>42</v>
      </c>
      <c r="C35" t="s">
        <v>66</v>
      </c>
      <c r="D35" t="s">
        <v>67</v>
      </c>
      <c r="E35" t="s">
        <v>9</v>
      </c>
      <c r="F35" s="1">
        <v>42113860.509999998</v>
      </c>
      <c r="G35" s="1">
        <v>43427685.68</v>
      </c>
      <c r="H35" s="2">
        <v>0.97</v>
      </c>
      <c r="I35" s="1">
        <v>41828080.509999998</v>
      </c>
      <c r="J35" s="1">
        <v>43427685.68</v>
      </c>
      <c r="K35" s="2">
        <v>-1599605.17</v>
      </c>
      <c r="L35" s="1" t="e">
        <f>INDEX(Cost!$D:$D,MATCH(รายละเอียด!$C35,Cost!$A:$A,0))</f>
        <v>#N/A</v>
      </c>
      <c r="M35" s="1" t="e">
        <f t="shared" si="1"/>
        <v>#N/A</v>
      </c>
      <c r="N35" s="2" t="e">
        <f t="shared" si="2"/>
        <v>#N/A</v>
      </c>
      <c r="O35" t="str">
        <f t="shared" si="0"/>
        <v>not</v>
      </c>
    </row>
    <row r="36" spans="1:15" customFormat="1" hidden="1">
      <c r="A36">
        <v>1</v>
      </c>
      <c r="B36" t="s">
        <v>42</v>
      </c>
      <c r="C36" t="s">
        <v>68</v>
      </c>
      <c r="D36" t="s">
        <v>69</v>
      </c>
      <c r="E36" t="s">
        <v>9</v>
      </c>
      <c r="F36" s="1">
        <v>127259961.62</v>
      </c>
      <c r="G36" s="1">
        <v>73769556.010000005</v>
      </c>
      <c r="H36" s="2">
        <v>1.73</v>
      </c>
      <c r="I36" s="1">
        <v>127251921.94</v>
      </c>
      <c r="J36" s="1">
        <v>73769556.010000005</v>
      </c>
      <c r="K36" s="2">
        <v>53482365.93</v>
      </c>
      <c r="L36" s="1" t="e">
        <f>INDEX(Cost!$D:$D,MATCH(รายละเอียด!$C36,Cost!$A:$A,0))</f>
        <v>#N/A</v>
      </c>
      <c r="M36" s="1" t="e">
        <f t="shared" si="1"/>
        <v>#N/A</v>
      </c>
      <c r="N36" s="2" t="e">
        <f t="shared" si="2"/>
        <v>#N/A</v>
      </c>
      <c r="O36" t="str">
        <f t="shared" si="0"/>
        <v>D</v>
      </c>
    </row>
    <row r="37" spans="1:15" customFormat="1" hidden="1">
      <c r="A37">
        <v>1</v>
      </c>
      <c r="B37" t="s">
        <v>42</v>
      </c>
      <c r="C37" t="s">
        <v>70</v>
      </c>
      <c r="D37" t="s">
        <v>71</v>
      </c>
      <c r="E37" t="s">
        <v>9</v>
      </c>
      <c r="F37" s="1">
        <v>36432614.670000002</v>
      </c>
      <c r="G37" s="1">
        <v>88223062.069999993</v>
      </c>
      <c r="H37" s="2">
        <v>0.41</v>
      </c>
      <c r="I37" s="1">
        <v>35748070.670000002</v>
      </c>
      <c r="J37" s="1">
        <v>88223062.069999993</v>
      </c>
      <c r="K37" s="2">
        <v>-52474991.399999999</v>
      </c>
      <c r="L37" s="1" t="e">
        <f>INDEX(Cost!$D:$D,MATCH(รายละเอียด!$C37,Cost!$A:$A,0))</f>
        <v>#N/A</v>
      </c>
      <c r="M37" s="1" t="e">
        <f t="shared" si="1"/>
        <v>#N/A</v>
      </c>
      <c r="N37" s="2" t="e">
        <f t="shared" si="2"/>
        <v>#N/A</v>
      </c>
      <c r="O37" t="str">
        <f t="shared" si="0"/>
        <v>not</v>
      </c>
    </row>
    <row r="38" spans="1:15" customFormat="1" hidden="1">
      <c r="A38">
        <v>1</v>
      </c>
      <c r="B38" t="s">
        <v>42</v>
      </c>
      <c r="C38" t="s">
        <v>72</v>
      </c>
      <c r="D38" t="s">
        <v>73</v>
      </c>
      <c r="E38" t="s">
        <v>9</v>
      </c>
      <c r="F38" s="1">
        <v>32613091.859999999</v>
      </c>
      <c r="G38" s="1">
        <v>23557247.300000001</v>
      </c>
      <c r="H38" s="2">
        <v>1.38</v>
      </c>
      <c r="I38" s="1">
        <v>32610091.859999999</v>
      </c>
      <c r="J38" s="1">
        <v>23557247.300000001</v>
      </c>
      <c r="K38" s="2">
        <v>9052844.5600000005</v>
      </c>
      <c r="L38" s="1" t="e">
        <f>INDEX(Cost!$D:$D,MATCH(รายละเอียด!$C38,Cost!$A:$A,0))</f>
        <v>#N/A</v>
      </c>
      <c r="M38" s="1" t="e">
        <f t="shared" si="1"/>
        <v>#N/A</v>
      </c>
      <c r="N38" s="2" t="e">
        <f t="shared" si="2"/>
        <v>#N/A</v>
      </c>
      <c r="O38" t="str">
        <f t="shared" si="0"/>
        <v>not</v>
      </c>
    </row>
    <row r="39" spans="1:15" customFormat="1" hidden="1">
      <c r="A39">
        <v>1</v>
      </c>
      <c r="B39" t="s">
        <v>42</v>
      </c>
      <c r="C39" t="s">
        <v>74</v>
      </c>
      <c r="D39" t="s">
        <v>75</v>
      </c>
      <c r="E39" t="s">
        <v>9</v>
      </c>
      <c r="F39" s="1">
        <v>20816384.73</v>
      </c>
      <c r="G39" s="1">
        <v>20795448.260000002</v>
      </c>
      <c r="H39" s="2">
        <v>1</v>
      </c>
      <c r="I39" s="1">
        <v>20707951.73</v>
      </c>
      <c r="J39" s="1">
        <v>20773913.260000002</v>
      </c>
      <c r="K39" s="2">
        <v>-65961.53</v>
      </c>
      <c r="L39" s="1" t="e">
        <f>INDEX(Cost!$D:$D,MATCH(รายละเอียด!$C39,Cost!$A:$A,0))</f>
        <v>#N/A</v>
      </c>
      <c r="M39" s="1" t="e">
        <f t="shared" si="1"/>
        <v>#N/A</v>
      </c>
      <c r="N39" s="2" t="e">
        <f t="shared" si="2"/>
        <v>#N/A</v>
      </c>
      <c r="O39" t="str">
        <f t="shared" si="0"/>
        <v>not</v>
      </c>
    </row>
    <row r="40" spans="1:15" customFormat="1" hidden="1">
      <c r="A40">
        <v>1</v>
      </c>
      <c r="B40" t="s">
        <v>42</v>
      </c>
      <c r="C40" t="s">
        <v>76</v>
      </c>
      <c r="D40" t="s">
        <v>77</v>
      </c>
      <c r="E40" t="s">
        <v>9</v>
      </c>
      <c r="F40" s="1">
        <v>70658153.329999998</v>
      </c>
      <c r="G40" s="1">
        <v>22267847.34</v>
      </c>
      <c r="H40" s="2">
        <v>3.17</v>
      </c>
      <c r="I40" s="1">
        <v>70501017.849999994</v>
      </c>
      <c r="J40" s="1">
        <v>22267847.34</v>
      </c>
      <c r="K40" s="2">
        <v>48233170.509999998</v>
      </c>
      <c r="L40" s="1" t="e">
        <f>INDEX(Cost!$D:$D,MATCH(รายละเอียด!$C40,Cost!$A:$A,0))</f>
        <v>#N/A</v>
      </c>
      <c r="M40" s="1" t="e">
        <f t="shared" si="1"/>
        <v>#N/A</v>
      </c>
      <c r="N40" s="2" t="e">
        <f t="shared" si="2"/>
        <v>#N/A</v>
      </c>
      <c r="O40" t="str">
        <f t="shared" si="0"/>
        <v>A</v>
      </c>
    </row>
    <row r="41" spans="1:15" customFormat="1" hidden="1">
      <c r="A41">
        <v>1</v>
      </c>
      <c r="B41" t="s">
        <v>42</v>
      </c>
      <c r="C41" t="s">
        <v>78</v>
      </c>
      <c r="D41" t="s">
        <v>79</v>
      </c>
      <c r="E41" t="s">
        <v>9</v>
      </c>
      <c r="F41" s="1">
        <v>11619073.189999999</v>
      </c>
      <c r="G41" s="1">
        <v>54016980.549999997</v>
      </c>
      <c r="H41" s="2">
        <v>0.22</v>
      </c>
      <c r="I41" s="1">
        <v>11619073.189999999</v>
      </c>
      <c r="J41" s="1">
        <v>54016980.549999997</v>
      </c>
      <c r="K41" s="2">
        <v>-42397907.359999999</v>
      </c>
      <c r="L41" s="1" t="e">
        <f>INDEX(Cost!$D:$D,MATCH(รายละเอียด!$C41,Cost!$A:$A,0))</f>
        <v>#N/A</v>
      </c>
      <c r="M41" s="1" t="e">
        <f t="shared" si="1"/>
        <v>#N/A</v>
      </c>
      <c r="N41" s="2" t="e">
        <f t="shared" si="2"/>
        <v>#N/A</v>
      </c>
      <c r="O41" t="str">
        <f t="shared" si="0"/>
        <v>not</v>
      </c>
    </row>
    <row r="42" spans="1:15" customFormat="1" hidden="1">
      <c r="A42">
        <v>1</v>
      </c>
      <c r="B42" t="s">
        <v>42</v>
      </c>
      <c r="C42" t="s">
        <v>80</v>
      </c>
      <c r="D42" t="s">
        <v>81</v>
      </c>
      <c r="E42" t="s">
        <v>9</v>
      </c>
      <c r="F42" s="1">
        <v>82394044.340000004</v>
      </c>
      <c r="G42" s="1">
        <v>33692680.280000001</v>
      </c>
      <c r="H42" s="2">
        <v>2.4500000000000002</v>
      </c>
      <c r="I42" s="1">
        <v>82023487</v>
      </c>
      <c r="J42" s="1">
        <v>33692680.280000001</v>
      </c>
      <c r="K42" s="2">
        <v>48330806.719999999</v>
      </c>
      <c r="L42" s="1" t="e">
        <f>INDEX(Cost!$D:$D,MATCH(รายละเอียด!$C42,Cost!$A:$A,0))</f>
        <v>#N/A</v>
      </c>
      <c r="M42" s="1" t="e">
        <f t="shared" si="1"/>
        <v>#N/A</v>
      </c>
      <c r="N42" s="2" t="e">
        <f t="shared" si="2"/>
        <v>#N/A</v>
      </c>
      <c r="O42" t="str">
        <f t="shared" si="0"/>
        <v>C</v>
      </c>
    </row>
    <row r="43" spans="1:15" customFormat="1" hidden="1">
      <c r="A43">
        <v>1</v>
      </c>
      <c r="B43" t="s">
        <v>42</v>
      </c>
      <c r="C43" t="s">
        <v>82</v>
      </c>
      <c r="D43" t="s">
        <v>83</v>
      </c>
      <c r="E43" t="s">
        <v>9</v>
      </c>
      <c r="F43" s="1">
        <v>27406651.109999999</v>
      </c>
      <c r="G43" s="1">
        <v>28942738.120000001</v>
      </c>
      <c r="H43" s="2">
        <v>0.95</v>
      </c>
      <c r="I43" s="1">
        <v>27034366.109999999</v>
      </c>
      <c r="J43" s="1">
        <v>28942738.120000001</v>
      </c>
      <c r="K43" s="2">
        <v>-1908372.01</v>
      </c>
      <c r="L43" s="1" t="e">
        <f>INDEX(Cost!$D:$D,MATCH(รายละเอียด!$C43,Cost!$A:$A,0))</f>
        <v>#N/A</v>
      </c>
      <c r="M43" s="1" t="e">
        <f t="shared" si="1"/>
        <v>#N/A</v>
      </c>
      <c r="N43" s="2" t="e">
        <f t="shared" si="2"/>
        <v>#N/A</v>
      </c>
      <c r="O43" t="str">
        <f t="shared" si="0"/>
        <v>not</v>
      </c>
    </row>
    <row r="44" spans="1:15" customFormat="1" hidden="1">
      <c r="A44">
        <v>1</v>
      </c>
      <c r="B44" t="s">
        <v>42</v>
      </c>
      <c r="C44" t="s">
        <v>84</v>
      </c>
      <c r="D44" t="s">
        <v>85</v>
      </c>
      <c r="E44" t="s">
        <v>9</v>
      </c>
      <c r="F44" s="1">
        <v>5767013</v>
      </c>
      <c r="G44" s="1">
        <v>22127990.629999999</v>
      </c>
      <c r="H44" s="2">
        <v>0.26</v>
      </c>
      <c r="I44" s="1">
        <v>5423864.7999999998</v>
      </c>
      <c r="J44" s="1">
        <v>22127990.629999999</v>
      </c>
      <c r="K44" s="2">
        <v>-16704125.83</v>
      </c>
      <c r="L44" s="1" t="e">
        <f>INDEX(Cost!$D:$D,MATCH(รายละเอียด!$C44,Cost!$A:$A,0))</f>
        <v>#N/A</v>
      </c>
      <c r="M44" s="1" t="e">
        <f t="shared" si="1"/>
        <v>#N/A</v>
      </c>
      <c r="N44" s="2" t="e">
        <f t="shared" si="2"/>
        <v>#N/A</v>
      </c>
      <c r="O44" t="str">
        <f t="shared" si="0"/>
        <v>not</v>
      </c>
    </row>
    <row r="45" spans="1:15" customFormat="1" hidden="1">
      <c r="A45">
        <v>1</v>
      </c>
      <c r="B45" t="s">
        <v>42</v>
      </c>
      <c r="C45" t="s">
        <v>86</v>
      </c>
      <c r="D45" t="s">
        <v>87</v>
      </c>
      <c r="E45" t="s">
        <v>9</v>
      </c>
      <c r="F45" s="1">
        <v>6941099.8700000001</v>
      </c>
      <c r="G45" s="1">
        <v>17773326.969999999</v>
      </c>
      <c r="H45" s="2">
        <v>0.39</v>
      </c>
      <c r="I45" s="1">
        <v>6712594.8700000001</v>
      </c>
      <c r="J45" s="1">
        <v>17773326.969999999</v>
      </c>
      <c r="K45" s="2">
        <v>-11060732.1</v>
      </c>
      <c r="L45" s="1" t="e">
        <f>INDEX(Cost!$D:$D,MATCH(รายละเอียด!$C45,Cost!$A:$A,0))</f>
        <v>#N/A</v>
      </c>
      <c r="M45" s="1" t="e">
        <f t="shared" si="1"/>
        <v>#N/A</v>
      </c>
      <c r="N45" s="2" t="e">
        <f t="shared" si="2"/>
        <v>#N/A</v>
      </c>
      <c r="O45" t="str">
        <f t="shared" si="0"/>
        <v>not</v>
      </c>
    </row>
    <row r="46" spans="1:15" customFormat="1" hidden="1">
      <c r="A46">
        <v>1</v>
      </c>
      <c r="B46" t="s">
        <v>42</v>
      </c>
      <c r="C46" t="s">
        <v>88</v>
      </c>
      <c r="D46" t="s">
        <v>89</v>
      </c>
      <c r="E46" t="s">
        <v>9</v>
      </c>
      <c r="F46" s="1">
        <v>25627597.899999999</v>
      </c>
      <c r="G46" s="1">
        <v>29748213.289999999</v>
      </c>
      <c r="H46" s="2">
        <v>0.86</v>
      </c>
      <c r="I46" s="1">
        <v>25466197.899999999</v>
      </c>
      <c r="J46" s="1">
        <v>29748213.289999999</v>
      </c>
      <c r="K46" s="2">
        <v>-4282015.3899999997</v>
      </c>
      <c r="L46" s="1" t="e">
        <f>INDEX(Cost!$D:$D,MATCH(รายละเอียด!$C46,Cost!$A:$A,0))</f>
        <v>#N/A</v>
      </c>
      <c r="M46" s="1" t="e">
        <f t="shared" si="1"/>
        <v>#N/A</v>
      </c>
      <c r="N46" s="2" t="e">
        <f t="shared" si="2"/>
        <v>#N/A</v>
      </c>
      <c r="O46" t="str">
        <f t="shared" si="0"/>
        <v>not</v>
      </c>
    </row>
    <row r="47" spans="1:15" customFormat="1" hidden="1">
      <c r="A47">
        <v>1</v>
      </c>
      <c r="B47" t="s">
        <v>42</v>
      </c>
      <c r="C47" t="s">
        <v>90</v>
      </c>
      <c r="D47" t="s">
        <v>91</v>
      </c>
      <c r="E47" t="s">
        <v>9</v>
      </c>
      <c r="F47" s="1">
        <v>7558101.1900000004</v>
      </c>
      <c r="G47" s="1">
        <v>18239559.98</v>
      </c>
      <c r="H47" s="2">
        <v>0.41</v>
      </c>
      <c r="I47" s="1">
        <v>7558066.1399999997</v>
      </c>
      <c r="J47" s="1">
        <v>18239559.98</v>
      </c>
      <c r="K47" s="2">
        <v>-10681493.84</v>
      </c>
      <c r="L47" s="1" t="e">
        <f>INDEX(Cost!$D:$D,MATCH(รายละเอียด!$C47,Cost!$A:$A,0))</f>
        <v>#N/A</v>
      </c>
      <c r="M47" s="1" t="e">
        <f t="shared" si="1"/>
        <v>#N/A</v>
      </c>
      <c r="N47" s="2" t="e">
        <f t="shared" si="2"/>
        <v>#N/A</v>
      </c>
      <c r="O47" t="str">
        <f t="shared" si="0"/>
        <v>not</v>
      </c>
    </row>
    <row r="48" spans="1:15" customFormat="1" hidden="1">
      <c r="A48">
        <v>1</v>
      </c>
      <c r="B48" t="s">
        <v>92</v>
      </c>
      <c r="C48" t="s">
        <v>93</v>
      </c>
      <c r="D48" t="s">
        <v>94</v>
      </c>
      <c r="E48" t="s">
        <v>47</v>
      </c>
      <c r="F48" s="1">
        <v>223316959.28999999</v>
      </c>
      <c r="G48" s="1">
        <v>159437616.36000001</v>
      </c>
      <c r="H48" s="2">
        <v>1.4</v>
      </c>
      <c r="I48" s="1">
        <v>223316959.28999999</v>
      </c>
      <c r="J48" s="1">
        <v>159437616.36000001</v>
      </c>
      <c r="K48" s="2">
        <v>63879342.93</v>
      </c>
      <c r="L48" s="1" t="e">
        <f>INDEX(Cost!$D:$D,MATCH(รายละเอียด!$C48,Cost!$A:$A,0))</f>
        <v>#N/A</v>
      </c>
      <c r="M48" s="1" t="e">
        <f t="shared" si="1"/>
        <v>#N/A</v>
      </c>
      <c r="N48" s="2" t="e">
        <f t="shared" si="2"/>
        <v>#N/A</v>
      </c>
      <c r="O48" t="str">
        <f t="shared" si="0"/>
        <v>not</v>
      </c>
    </row>
    <row r="49" spans="1:15" customFormat="1" hidden="1">
      <c r="A49">
        <v>1</v>
      </c>
      <c r="B49" t="s">
        <v>92</v>
      </c>
      <c r="C49" t="s">
        <v>95</v>
      </c>
      <c r="D49" t="s">
        <v>96</v>
      </c>
      <c r="E49" t="s">
        <v>9</v>
      </c>
      <c r="F49" s="1">
        <v>9756964.0299999993</v>
      </c>
      <c r="G49" s="1">
        <v>10995827.189999999</v>
      </c>
      <c r="H49" s="2">
        <v>0.89</v>
      </c>
      <c r="I49" s="1">
        <v>9756964.0299999993</v>
      </c>
      <c r="J49" s="1">
        <v>10995827.189999999</v>
      </c>
      <c r="K49" s="2">
        <v>-1238863.1599999999</v>
      </c>
      <c r="L49" s="1" t="e">
        <f>INDEX(Cost!$D:$D,MATCH(รายละเอียด!$C49,Cost!$A:$A,0))</f>
        <v>#N/A</v>
      </c>
      <c r="M49" s="1" t="e">
        <f t="shared" si="1"/>
        <v>#N/A</v>
      </c>
      <c r="N49" s="2" t="e">
        <f t="shared" si="2"/>
        <v>#N/A</v>
      </c>
      <c r="O49" t="str">
        <f t="shared" si="0"/>
        <v>not</v>
      </c>
    </row>
    <row r="50" spans="1:15" customFormat="1" hidden="1">
      <c r="A50">
        <v>1</v>
      </c>
      <c r="B50" t="s">
        <v>92</v>
      </c>
      <c r="C50" t="s">
        <v>97</v>
      </c>
      <c r="D50" t="s">
        <v>98</v>
      </c>
      <c r="E50" t="s">
        <v>9</v>
      </c>
      <c r="F50" s="1">
        <v>13877731.68</v>
      </c>
      <c r="G50" s="1">
        <v>6246264.2300000004</v>
      </c>
      <c r="H50" s="2">
        <v>2.2200000000000002</v>
      </c>
      <c r="I50" s="1">
        <v>13864231.68</v>
      </c>
      <c r="J50" s="1">
        <v>6246264.2300000004</v>
      </c>
      <c r="K50" s="2">
        <v>7617967.4500000002</v>
      </c>
      <c r="L50" s="1" t="e">
        <f>INDEX(Cost!$D:$D,MATCH(รายละเอียด!$C50,Cost!$A:$A,0))</f>
        <v>#N/A</v>
      </c>
      <c r="M50" s="1" t="e">
        <f t="shared" si="1"/>
        <v>#N/A</v>
      </c>
      <c r="N50" s="2" t="e">
        <f t="shared" si="2"/>
        <v>#N/A</v>
      </c>
      <c r="O50" t="str">
        <f t="shared" si="0"/>
        <v>C</v>
      </c>
    </row>
    <row r="51" spans="1:15" customFormat="1" hidden="1">
      <c r="A51">
        <v>1</v>
      </c>
      <c r="B51" t="s">
        <v>92</v>
      </c>
      <c r="C51" t="s">
        <v>99</v>
      </c>
      <c r="D51" t="s">
        <v>100</v>
      </c>
      <c r="E51" t="s">
        <v>9</v>
      </c>
      <c r="F51" s="1">
        <v>13145120.25</v>
      </c>
      <c r="G51" s="1">
        <v>8708811.1699999999</v>
      </c>
      <c r="H51" s="2">
        <v>1.51</v>
      </c>
      <c r="I51" s="1">
        <v>13145120.25</v>
      </c>
      <c r="J51" s="1">
        <v>8708811.1699999999</v>
      </c>
      <c r="K51" s="2">
        <v>4436309.08</v>
      </c>
      <c r="L51" s="1" t="e">
        <f>INDEX(Cost!$D:$D,MATCH(รายละเอียด!$C51,Cost!$A:$A,0))</f>
        <v>#N/A</v>
      </c>
      <c r="M51" s="1" t="e">
        <f t="shared" si="1"/>
        <v>#N/A</v>
      </c>
      <c r="N51" s="2" t="e">
        <f t="shared" si="2"/>
        <v>#N/A</v>
      </c>
      <c r="O51" t="str">
        <f t="shared" si="0"/>
        <v>D</v>
      </c>
    </row>
    <row r="52" spans="1:15" customFormat="1" hidden="1">
      <c r="A52">
        <v>1</v>
      </c>
      <c r="B52" t="s">
        <v>92</v>
      </c>
      <c r="C52" t="s">
        <v>101</v>
      </c>
      <c r="D52" t="s">
        <v>102</v>
      </c>
      <c r="E52" t="s">
        <v>9</v>
      </c>
      <c r="F52" s="1">
        <v>17033744.32</v>
      </c>
      <c r="G52" s="1">
        <v>21768856.739999998</v>
      </c>
      <c r="H52" s="2">
        <v>0.78</v>
      </c>
      <c r="I52" s="1">
        <v>16838644.32</v>
      </c>
      <c r="J52" s="1">
        <v>21768856.739999998</v>
      </c>
      <c r="K52" s="2">
        <v>-4930212.42</v>
      </c>
      <c r="L52" s="1" t="e">
        <f>INDEX(Cost!$D:$D,MATCH(รายละเอียด!$C52,Cost!$A:$A,0))</f>
        <v>#N/A</v>
      </c>
      <c r="M52" s="1" t="e">
        <f t="shared" si="1"/>
        <v>#N/A</v>
      </c>
      <c r="N52" s="2" t="e">
        <f t="shared" si="2"/>
        <v>#N/A</v>
      </c>
      <c r="O52" t="str">
        <f t="shared" si="0"/>
        <v>not</v>
      </c>
    </row>
    <row r="53" spans="1:15" customFormat="1" hidden="1">
      <c r="A53">
        <v>1</v>
      </c>
      <c r="B53" t="s">
        <v>92</v>
      </c>
      <c r="C53" t="s">
        <v>103</v>
      </c>
      <c r="D53" t="s">
        <v>104</v>
      </c>
      <c r="E53" t="s">
        <v>9</v>
      </c>
      <c r="F53" s="1">
        <v>30711189.649999999</v>
      </c>
      <c r="G53" s="1">
        <v>35996105.890000001</v>
      </c>
      <c r="H53" s="2">
        <v>0.85</v>
      </c>
      <c r="I53" s="1">
        <v>30711189.649999999</v>
      </c>
      <c r="J53" s="1">
        <v>35996105.890000001</v>
      </c>
      <c r="K53" s="2">
        <v>-5284916.24</v>
      </c>
      <c r="L53" s="1" t="e">
        <f>INDEX(Cost!$D:$D,MATCH(รายละเอียด!$C53,Cost!$A:$A,0))</f>
        <v>#N/A</v>
      </c>
      <c r="M53" s="1" t="e">
        <f t="shared" si="1"/>
        <v>#N/A</v>
      </c>
      <c r="N53" s="2" t="e">
        <f t="shared" si="2"/>
        <v>#N/A</v>
      </c>
      <c r="O53" t="str">
        <f t="shared" si="0"/>
        <v>not</v>
      </c>
    </row>
    <row r="54" spans="1:15" customFormat="1" hidden="1">
      <c r="A54">
        <v>1</v>
      </c>
      <c r="B54" t="s">
        <v>92</v>
      </c>
      <c r="C54" t="s">
        <v>105</v>
      </c>
      <c r="D54" t="s">
        <v>106</v>
      </c>
      <c r="E54" t="s">
        <v>9</v>
      </c>
      <c r="F54" s="1">
        <v>15581719.039999999</v>
      </c>
      <c r="G54" s="1">
        <v>5988361.0700000003</v>
      </c>
      <c r="H54" s="2">
        <v>2.6</v>
      </c>
      <c r="I54" s="1">
        <v>15581719.039999999</v>
      </c>
      <c r="J54" s="1">
        <v>5988361.0700000003</v>
      </c>
      <c r="K54" s="2">
        <v>9593357.9700000007</v>
      </c>
      <c r="L54" s="1" t="e">
        <f>INDEX(Cost!$D:$D,MATCH(รายละเอียด!$C54,Cost!$A:$A,0))</f>
        <v>#N/A</v>
      </c>
      <c r="M54" s="1" t="e">
        <f t="shared" si="1"/>
        <v>#N/A</v>
      </c>
      <c r="N54" s="2" t="e">
        <f t="shared" si="2"/>
        <v>#N/A</v>
      </c>
      <c r="O54" t="str">
        <f t="shared" si="0"/>
        <v>B</v>
      </c>
    </row>
    <row r="55" spans="1:15" customFormat="1" hidden="1">
      <c r="A55">
        <v>1</v>
      </c>
      <c r="B55" t="s">
        <v>92</v>
      </c>
      <c r="C55" t="s">
        <v>107</v>
      </c>
      <c r="D55" t="s">
        <v>108</v>
      </c>
      <c r="E55" t="s">
        <v>9</v>
      </c>
      <c r="F55" s="1">
        <v>16678445.15</v>
      </c>
      <c r="G55" s="1">
        <v>8014387.3700000001</v>
      </c>
      <c r="H55" s="2">
        <v>2.08</v>
      </c>
      <c r="I55" s="1">
        <v>16678445.15</v>
      </c>
      <c r="J55" s="1">
        <v>8014387.3700000001</v>
      </c>
      <c r="K55" s="2">
        <v>8664057.7799999993</v>
      </c>
      <c r="L55" s="1" t="e">
        <f>INDEX(Cost!$D:$D,MATCH(รายละเอียด!$C55,Cost!$A:$A,0))</f>
        <v>#N/A</v>
      </c>
      <c r="M55" s="1" t="e">
        <f t="shared" si="1"/>
        <v>#N/A</v>
      </c>
      <c r="N55" s="2" t="e">
        <f t="shared" si="2"/>
        <v>#N/A</v>
      </c>
      <c r="O55" t="str">
        <f t="shared" si="0"/>
        <v>C</v>
      </c>
    </row>
    <row r="56" spans="1:15" customFormat="1" hidden="1">
      <c r="A56">
        <v>1</v>
      </c>
      <c r="B56" t="s">
        <v>92</v>
      </c>
      <c r="C56" t="s">
        <v>109</v>
      </c>
      <c r="D56" t="s">
        <v>110</v>
      </c>
      <c r="E56" t="s">
        <v>9</v>
      </c>
      <c r="F56" s="1">
        <v>12972596.720000001</v>
      </c>
      <c r="G56" s="1">
        <v>4497059.9400000004</v>
      </c>
      <c r="H56" s="2">
        <v>2.88</v>
      </c>
      <c r="I56" s="1">
        <v>12972596.720000001</v>
      </c>
      <c r="J56" s="1">
        <v>4497059.9400000004</v>
      </c>
      <c r="K56" s="2">
        <v>8475536.7799999993</v>
      </c>
      <c r="L56" s="1" t="e">
        <f>INDEX(Cost!$D:$D,MATCH(รายละเอียด!$C56,Cost!$A:$A,0))</f>
        <v>#N/A</v>
      </c>
      <c r="M56" s="1" t="e">
        <f t="shared" si="1"/>
        <v>#N/A</v>
      </c>
      <c r="N56" s="2" t="e">
        <f t="shared" si="2"/>
        <v>#N/A</v>
      </c>
      <c r="O56" t="str">
        <f t="shared" si="0"/>
        <v>B</v>
      </c>
    </row>
    <row r="57" spans="1:15" customFormat="1" hidden="1">
      <c r="A57">
        <v>1</v>
      </c>
      <c r="B57" t="s">
        <v>92</v>
      </c>
      <c r="C57" t="s">
        <v>111</v>
      </c>
      <c r="D57" t="s">
        <v>112</v>
      </c>
      <c r="E57" t="s">
        <v>9</v>
      </c>
      <c r="F57" s="1">
        <v>16407601.390000001</v>
      </c>
      <c r="G57" s="1">
        <v>10486289.15</v>
      </c>
      <c r="H57" s="2">
        <v>1.56</v>
      </c>
      <c r="I57" s="1">
        <v>16392801.390000001</v>
      </c>
      <c r="J57" s="1">
        <v>10486289.15</v>
      </c>
      <c r="K57" s="2">
        <v>5906512.2400000002</v>
      </c>
      <c r="L57" s="1" t="e">
        <f>INDEX(Cost!$D:$D,MATCH(รายละเอียด!$C57,Cost!$A:$A,0))</f>
        <v>#N/A</v>
      </c>
      <c r="M57" s="1" t="e">
        <f t="shared" si="1"/>
        <v>#N/A</v>
      </c>
      <c r="N57" s="2" t="e">
        <f t="shared" si="2"/>
        <v>#N/A</v>
      </c>
      <c r="O57" t="str">
        <f t="shared" si="0"/>
        <v>D</v>
      </c>
    </row>
    <row r="58" spans="1:15" customFormat="1" hidden="1">
      <c r="A58">
        <v>1</v>
      </c>
      <c r="B58" t="s">
        <v>92</v>
      </c>
      <c r="C58" t="s">
        <v>113</v>
      </c>
      <c r="D58" t="s">
        <v>114</v>
      </c>
      <c r="E58" t="s">
        <v>9</v>
      </c>
      <c r="F58" s="1">
        <v>17658284.010000002</v>
      </c>
      <c r="G58" s="1">
        <v>2586815.77</v>
      </c>
      <c r="H58" s="2">
        <v>6.83</v>
      </c>
      <c r="I58" s="1">
        <v>17657896.82</v>
      </c>
      <c r="J58" s="1">
        <v>2586815.77</v>
      </c>
      <c r="K58" s="2">
        <v>15071081.050000001</v>
      </c>
      <c r="L58" s="1" t="e">
        <f>INDEX(Cost!$D:$D,MATCH(รายละเอียด!$C58,Cost!$A:$A,0))</f>
        <v>#N/A</v>
      </c>
      <c r="M58" s="1" t="e">
        <f t="shared" si="1"/>
        <v>#N/A</v>
      </c>
      <c r="N58" s="2" t="e">
        <f t="shared" si="2"/>
        <v>#N/A</v>
      </c>
      <c r="O58" t="str">
        <f t="shared" si="0"/>
        <v>A</v>
      </c>
    </row>
    <row r="59" spans="1:15" customFormat="1" hidden="1">
      <c r="A59">
        <v>1</v>
      </c>
      <c r="B59" t="s">
        <v>92</v>
      </c>
      <c r="C59" t="s">
        <v>115</v>
      </c>
      <c r="D59" t="s">
        <v>116</v>
      </c>
      <c r="E59" t="s">
        <v>9</v>
      </c>
      <c r="F59" s="1">
        <v>5137823.5599999996</v>
      </c>
      <c r="G59" s="1">
        <v>13228589.359999999</v>
      </c>
      <c r="H59" s="2">
        <v>0.39</v>
      </c>
      <c r="I59" s="1">
        <v>4733823.5599999996</v>
      </c>
      <c r="J59" s="1">
        <v>13228589.359999999</v>
      </c>
      <c r="K59" s="2">
        <v>-8494765.8000000007</v>
      </c>
      <c r="L59" s="1" t="e">
        <f>INDEX(Cost!$D:$D,MATCH(รายละเอียด!$C59,Cost!$A:$A,0))</f>
        <v>#N/A</v>
      </c>
      <c r="M59" s="1" t="e">
        <f t="shared" si="1"/>
        <v>#N/A</v>
      </c>
      <c r="N59" s="2" t="e">
        <f t="shared" si="2"/>
        <v>#N/A</v>
      </c>
      <c r="O59" t="str">
        <f t="shared" si="0"/>
        <v>not</v>
      </c>
    </row>
    <row r="60" spans="1:15" customFormat="1" hidden="1">
      <c r="A60">
        <v>1</v>
      </c>
      <c r="B60" t="s">
        <v>92</v>
      </c>
      <c r="C60" t="s">
        <v>117</v>
      </c>
      <c r="D60" t="s">
        <v>118</v>
      </c>
      <c r="E60" t="s">
        <v>9</v>
      </c>
      <c r="F60" s="1">
        <v>34917551.740000002</v>
      </c>
      <c r="G60" s="1">
        <v>60135086.259999998</v>
      </c>
      <c r="H60" s="2">
        <v>0.57999999999999996</v>
      </c>
      <c r="I60" s="1">
        <v>34361551.740000002</v>
      </c>
      <c r="J60" s="1">
        <v>60135086.259999998</v>
      </c>
      <c r="K60" s="2">
        <v>-25773534.52</v>
      </c>
      <c r="L60" s="1" t="e">
        <f>INDEX(Cost!$D:$D,MATCH(รายละเอียด!$C60,Cost!$A:$A,0))</f>
        <v>#N/A</v>
      </c>
      <c r="M60" s="1" t="e">
        <f t="shared" si="1"/>
        <v>#N/A</v>
      </c>
      <c r="N60" s="2" t="e">
        <f t="shared" si="2"/>
        <v>#N/A</v>
      </c>
      <c r="O60" t="str">
        <f t="shared" si="0"/>
        <v>not</v>
      </c>
    </row>
    <row r="61" spans="1:15" customFormat="1" hidden="1">
      <c r="A61">
        <v>1</v>
      </c>
      <c r="B61" t="s">
        <v>92</v>
      </c>
      <c r="C61" t="s">
        <v>119</v>
      </c>
      <c r="D61" t="s">
        <v>120</v>
      </c>
      <c r="E61" t="s">
        <v>9</v>
      </c>
      <c r="F61" s="1">
        <v>5814631.6500000004</v>
      </c>
      <c r="G61" s="1">
        <v>3527939.08</v>
      </c>
      <c r="H61" s="2">
        <v>1.65</v>
      </c>
      <c r="I61" s="1">
        <v>5733631.6500000004</v>
      </c>
      <c r="J61" s="1">
        <v>3527939.08</v>
      </c>
      <c r="K61" s="2">
        <v>2205692.5699999998</v>
      </c>
      <c r="L61" s="1" t="e">
        <f>INDEX(Cost!$D:$D,MATCH(รายละเอียด!$C61,Cost!$A:$A,0))</f>
        <v>#N/A</v>
      </c>
      <c r="M61" s="1" t="e">
        <f t="shared" si="1"/>
        <v>#N/A</v>
      </c>
      <c r="N61" s="2" t="e">
        <f t="shared" si="2"/>
        <v>#N/A</v>
      </c>
      <c r="O61" t="str">
        <f t="shared" si="0"/>
        <v>D</v>
      </c>
    </row>
    <row r="62" spans="1:15" customFormat="1" hidden="1">
      <c r="A62">
        <v>1</v>
      </c>
      <c r="B62" t="s">
        <v>92</v>
      </c>
      <c r="C62" t="s">
        <v>121</v>
      </c>
      <c r="D62" t="s">
        <v>122</v>
      </c>
      <c r="E62" t="s">
        <v>9</v>
      </c>
      <c r="F62" s="1">
        <v>34036865.810000002</v>
      </c>
      <c r="G62" s="1">
        <v>19955258.350000001</v>
      </c>
      <c r="H62" s="2">
        <v>1.71</v>
      </c>
      <c r="I62" s="1">
        <v>34036865.810000002</v>
      </c>
      <c r="J62" s="1">
        <v>19955258.350000001</v>
      </c>
      <c r="K62" s="2">
        <v>14081607.460000001</v>
      </c>
      <c r="L62" s="1" t="e">
        <f>INDEX(Cost!$D:$D,MATCH(รายละเอียด!$C62,Cost!$A:$A,0))</f>
        <v>#N/A</v>
      </c>
      <c r="M62" s="1" t="e">
        <f t="shared" si="1"/>
        <v>#N/A</v>
      </c>
      <c r="N62" s="2" t="e">
        <f t="shared" si="2"/>
        <v>#N/A</v>
      </c>
      <c r="O62" t="str">
        <f t="shared" si="0"/>
        <v>D</v>
      </c>
    </row>
    <row r="63" spans="1:15" customFormat="1" hidden="1">
      <c r="A63">
        <v>1</v>
      </c>
      <c r="B63" t="s">
        <v>123</v>
      </c>
      <c r="C63" t="s">
        <v>124</v>
      </c>
      <c r="D63" t="s">
        <v>125</v>
      </c>
      <c r="E63" t="s">
        <v>47</v>
      </c>
      <c r="F63" s="1">
        <v>332414468.36000001</v>
      </c>
      <c r="G63" s="1">
        <v>174129737.83000001</v>
      </c>
      <c r="H63" s="2">
        <v>1.91</v>
      </c>
      <c r="I63" s="1">
        <v>332414468.36000001</v>
      </c>
      <c r="J63" s="1">
        <v>174129737.83000001</v>
      </c>
      <c r="K63" s="2">
        <v>158284730.53</v>
      </c>
      <c r="L63" s="1" t="e">
        <f>INDEX(Cost!$D:$D,MATCH(รายละเอียด!$C63,Cost!$A:$A,0))</f>
        <v>#N/A</v>
      </c>
      <c r="M63" s="1" t="e">
        <f t="shared" si="1"/>
        <v>#N/A</v>
      </c>
      <c r="N63" s="2" t="e">
        <f t="shared" si="2"/>
        <v>#N/A</v>
      </c>
      <c r="O63" t="str">
        <f t="shared" si="0"/>
        <v>D</v>
      </c>
    </row>
    <row r="64" spans="1:15" customFormat="1" hidden="1">
      <c r="A64">
        <v>1</v>
      </c>
      <c r="B64" t="s">
        <v>123</v>
      </c>
      <c r="C64" t="s">
        <v>126</v>
      </c>
      <c r="D64" t="s">
        <v>127</v>
      </c>
      <c r="E64" t="s">
        <v>47</v>
      </c>
      <c r="F64" s="1">
        <v>155548148.31999999</v>
      </c>
      <c r="G64" s="1">
        <v>114703638.81999999</v>
      </c>
      <c r="H64" s="2">
        <v>1.36</v>
      </c>
      <c r="I64" s="1">
        <v>155528148.31999999</v>
      </c>
      <c r="J64" s="1">
        <v>114703638.81999999</v>
      </c>
      <c r="K64" s="2">
        <v>40824509.5</v>
      </c>
      <c r="L64" s="1" t="e">
        <f>INDEX(Cost!$D:$D,MATCH(รายละเอียด!$C64,Cost!$A:$A,0))</f>
        <v>#N/A</v>
      </c>
      <c r="M64" s="1" t="e">
        <f t="shared" si="1"/>
        <v>#N/A</v>
      </c>
      <c r="N64" s="2" t="e">
        <f t="shared" si="2"/>
        <v>#N/A</v>
      </c>
      <c r="O64" t="str">
        <f t="shared" si="0"/>
        <v>not</v>
      </c>
    </row>
    <row r="65" spans="1:15" customFormat="1" hidden="1">
      <c r="A65">
        <v>1</v>
      </c>
      <c r="B65" t="s">
        <v>123</v>
      </c>
      <c r="C65" t="s">
        <v>128</v>
      </c>
      <c r="D65" t="s">
        <v>129</v>
      </c>
      <c r="E65" t="s">
        <v>9</v>
      </c>
      <c r="F65" s="1">
        <v>21176446.379999999</v>
      </c>
      <c r="G65" s="1">
        <v>12650893.529999999</v>
      </c>
      <c r="H65" s="2">
        <v>1.67</v>
      </c>
      <c r="I65" s="1">
        <v>21175566.379999999</v>
      </c>
      <c r="J65" s="1">
        <v>12650893.529999999</v>
      </c>
      <c r="K65" s="2">
        <v>8524672.8499999996</v>
      </c>
      <c r="L65" s="1" t="e">
        <f>INDEX(Cost!$D:$D,MATCH(รายละเอียด!$C65,Cost!$A:$A,0))</f>
        <v>#N/A</v>
      </c>
      <c r="M65" s="1" t="e">
        <f t="shared" si="1"/>
        <v>#N/A</v>
      </c>
      <c r="N65" s="2" t="e">
        <f t="shared" si="2"/>
        <v>#N/A</v>
      </c>
      <c r="O65" t="str">
        <f t="shared" si="0"/>
        <v>D</v>
      </c>
    </row>
    <row r="66" spans="1:15" customFormat="1" hidden="1">
      <c r="A66">
        <v>1</v>
      </c>
      <c r="B66" t="s">
        <v>123</v>
      </c>
      <c r="C66" t="s">
        <v>130</v>
      </c>
      <c r="D66" t="s">
        <v>131</v>
      </c>
      <c r="E66" t="s">
        <v>9</v>
      </c>
      <c r="F66" s="1">
        <v>13931058.67</v>
      </c>
      <c r="G66" s="1">
        <v>5168351.51</v>
      </c>
      <c r="H66" s="2">
        <v>2.7</v>
      </c>
      <c r="I66" s="1">
        <v>13895458.67</v>
      </c>
      <c r="J66" s="1">
        <v>5168351.51</v>
      </c>
      <c r="K66" s="2">
        <v>8727107.1600000001</v>
      </c>
      <c r="L66" s="1" t="e">
        <f>INDEX(Cost!$D:$D,MATCH(รายละเอียด!$C66,Cost!$A:$A,0))</f>
        <v>#N/A</v>
      </c>
      <c r="M66" s="1" t="e">
        <f t="shared" si="1"/>
        <v>#N/A</v>
      </c>
      <c r="N66" s="2" t="e">
        <f t="shared" si="2"/>
        <v>#N/A</v>
      </c>
      <c r="O66" t="str">
        <f t="shared" si="0"/>
        <v>B</v>
      </c>
    </row>
    <row r="67" spans="1:15" customFormat="1" hidden="1">
      <c r="A67">
        <v>1</v>
      </c>
      <c r="B67" t="s">
        <v>123</v>
      </c>
      <c r="C67" t="s">
        <v>132</v>
      </c>
      <c r="D67" t="s">
        <v>133</v>
      </c>
      <c r="E67" t="s">
        <v>9</v>
      </c>
      <c r="F67" s="1">
        <v>18666016.010000002</v>
      </c>
      <c r="G67" s="1">
        <v>22992511.129999999</v>
      </c>
      <c r="H67" s="2">
        <v>0.81</v>
      </c>
      <c r="I67" s="1">
        <v>18654416.010000002</v>
      </c>
      <c r="J67" s="1">
        <v>22992511.129999999</v>
      </c>
      <c r="K67" s="2">
        <v>-4338095.12</v>
      </c>
      <c r="L67" s="1" t="e">
        <f>INDEX(Cost!$D:$D,MATCH(รายละเอียด!$C67,Cost!$A:$A,0))</f>
        <v>#N/A</v>
      </c>
      <c r="M67" s="1" t="e">
        <f t="shared" si="1"/>
        <v>#N/A</v>
      </c>
      <c r="N67" s="2" t="e">
        <f t="shared" si="2"/>
        <v>#N/A</v>
      </c>
      <c r="O67" t="str">
        <f t="shared" si="0"/>
        <v>not</v>
      </c>
    </row>
    <row r="68" spans="1:15" customFormat="1" hidden="1">
      <c r="A68">
        <v>1</v>
      </c>
      <c r="B68" t="s">
        <v>123</v>
      </c>
      <c r="C68" t="s">
        <v>134</v>
      </c>
      <c r="D68" t="s">
        <v>135</v>
      </c>
      <c r="E68" t="s">
        <v>9</v>
      </c>
      <c r="F68" s="1">
        <v>31975458.050000001</v>
      </c>
      <c r="G68" s="1">
        <v>22947337.710000001</v>
      </c>
      <c r="H68" s="2">
        <v>1.39</v>
      </c>
      <c r="I68" s="1">
        <v>31975458.050000001</v>
      </c>
      <c r="J68" s="1">
        <v>22947337.710000001</v>
      </c>
      <c r="K68" s="2">
        <v>9028120.3399999999</v>
      </c>
      <c r="L68" s="1" t="e">
        <f>INDEX(Cost!$D:$D,MATCH(รายละเอียด!$C68,Cost!$A:$A,0))</f>
        <v>#N/A</v>
      </c>
      <c r="M68" s="1" t="e">
        <f t="shared" si="1"/>
        <v>#N/A</v>
      </c>
      <c r="N68" s="2" t="e">
        <f t="shared" si="2"/>
        <v>#N/A</v>
      </c>
      <c r="O68" t="str">
        <f t="shared" si="0"/>
        <v>not</v>
      </c>
    </row>
    <row r="69" spans="1:15" customFormat="1" hidden="1">
      <c r="A69">
        <v>1</v>
      </c>
      <c r="B69" t="s">
        <v>123</v>
      </c>
      <c r="C69" t="s">
        <v>136</v>
      </c>
      <c r="D69" t="s">
        <v>137</v>
      </c>
      <c r="E69" t="s">
        <v>9</v>
      </c>
      <c r="F69" s="1">
        <v>17142802.239999998</v>
      </c>
      <c r="G69" s="1">
        <v>13297697.779999999</v>
      </c>
      <c r="H69" s="2">
        <v>1.29</v>
      </c>
      <c r="I69" s="1">
        <v>17137282.239999998</v>
      </c>
      <c r="J69" s="1">
        <v>13297697.779999999</v>
      </c>
      <c r="K69" s="2">
        <v>3839584.46</v>
      </c>
      <c r="L69" s="1" t="e">
        <f>INDEX(Cost!$D:$D,MATCH(รายละเอียด!$C69,Cost!$A:$A,0))</f>
        <v>#N/A</v>
      </c>
      <c r="M69" s="1" t="e">
        <f t="shared" si="1"/>
        <v>#N/A</v>
      </c>
      <c r="N69" s="2" t="e">
        <f t="shared" si="2"/>
        <v>#N/A</v>
      </c>
      <c r="O69" t="str">
        <f t="shared" si="0"/>
        <v>not</v>
      </c>
    </row>
    <row r="70" spans="1:15" customFormat="1" hidden="1">
      <c r="A70">
        <v>1</v>
      </c>
      <c r="B70" t="s">
        <v>123</v>
      </c>
      <c r="C70" t="s">
        <v>138</v>
      </c>
      <c r="D70" t="s">
        <v>139</v>
      </c>
      <c r="E70" t="s">
        <v>9</v>
      </c>
      <c r="F70" s="1">
        <v>16419578.210000001</v>
      </c>
      <c r="G70" s="1">
        <v>1973925.26</v>
      </c>
      <c r="H70" s="2">
        <v>8.32</v>
      </c>
      <c r="I70" s="1">
        <v>16366858.210000001</v>
      </c>
      <c r="J70" s="1">
        <v>1973925.26</v>
      </c>
      <c r="K70" s="2">
        <v>14392932.949999999</v>
      </c>
      <c r="L70" s="1" t="e">
        <f>INDEX(Cost!$D:$D,MATCH(รายละเอียด!$C70,Cost!$A:$A,0))</f>
        <v>#N/A</v>
      </c>
      <c r="M70" s="1" t="e">
        <f t="shared" si="1"/>
        <v>#N/A</v>
      </c>
      <c r="N70" s="2" t="e">
        <f t="shared" si="2"/>
        <v>#N/A</v>
      </c>
      <c r="O70" t="str">
        <f t="shared" ref="O70:O133" si="3">IF(H70&gt;3,"A",IF(H70&gt;=2.51,"B",IF(H70&gt;=2.01,"C",IF(H70&gt;=1.51,"D","not"))))</f>
        <v>A</v>
      </c>
    </row>
    <row r="71" spans="1:15" customFormat="1" hidden="1">
      <c r="A71">
        <v>1</v>
      </c>
      <c r="B71" t="s">
        <v>123</v>
      </c>
      <c r="C71" t="s">
        <v>140</v>
      </c>
      <c r="D71" t="s">
        <v>141</v>
      </c>
      <c r="E71" t="s">
        <v>9</v>
      </c>
      <c r="F71" s="1">
        <v>18754730.149999999</v>
      </c>
      <c r="G71" s="1">
        <v>3011695.99</v>
      </c>
      <c r="H71" s="2">
        <v>6.23</v>
      </c>
      <c r="I71" s="1">
        <v>18746229.149999999</v>
      </c>
      <c r="J71" s="1">
        <v>3011695.99</v>
      </c>
      <c r="K71" s="2">
        <v>15734533.16</v>
      </c>
      <c r="L71" s="1" t="e">
        <f>INDEX(Cost!$D:$D,MATCH(รายละเอียด!$C71,Cost!$A:$A,0))</f>
        <v>#N/A</v>
      </c>
      <c r="M71" s="1" t="e">
        <f t="shared" ref="M71:M134" si="4">(L71/11)*3</f>
        <v>#N/A</v>
      </c>
      <c r="N71" s="2" t="e">
        <f t="shared" ref="N71:N134" si="5">K71-M71</f>
        <v>#N/A</v>
      </c>
      <c r="O71" t="str">
        <f t="shared" si="3"/>
        <v>A</v>
      </c>
    </row>
    <row r="72" spans="1:15" customFormat="1" hidden="1">
      <c r="A72">
        <v>1</v>
      </c>
      <c r="B72" t="s">
        <v>142</v>
      </c>
      <c r="C72" t="s">
        <v>143</v>
      </c>
      <c r="D72" t="s">
        <v>144</v>
      </c>
      <c r="E72" t="s">
        <v>47</v>
      </c>
      <c r="F72" s="1">
        <v>250771050.13</v>
      </c>
      <c r="G72" s="1">
        <v>113073986.31999999</v>
      </c>
      <c r="H72" s="2">
        <v>2.2200000000000002</v>
      </c>
      <c r="I72" s="1">
        <v>250771050.13</v>
      </c>
      <c r="J72" s="1">
        <v>107940986.31999999</v>
      </c>
      <c r="K72" s="2">
        <v>142830063.81</v>
      </c>
      <c r="L72" s="1" t="e">
        <f>INDEX(Cost!$D:$D,MATCH(รายละเอียด!$C72,Cost!$A:$A,0))</f>
        <v>#N/A</v>
      </c>
      <c r="M72" s="1" t="e">
        <f t="shared" si="4"/>
        <v>#N/A</v>
      </c>
      <c r="N72" s="2" t="e">
        <f t="shared" si="5"/>
        <v>#N/A</v>
      </c>
      <c r="O72" t="str">
        <f t="shared" si="3"/>
        <v>C</v>
      </c>
    </row>
    <row r="73" spans="1:15" customFormat="1" hidden="1">
      <c r="A73">
        <v>1</v>
      </c>
      <c r="B73" t="s">
        <v>142</v>
      </c>
      <c r="C73" t="s">
        <v>145</v>
      </c>
      <c r="D73" t="s">
        <v>146</v>
      </c>
      <c r="E73" t="s">
        <v>9</v>
      </c>
      <c r="F73" s="1">
        <v>20349408.68</v>
      </c>
      <c r="G73" s="1">
        <v>18534276.449999999</v>
      </c>
      <c r="H73" s="2">
        <v>1.1000000000000001</v>
      </c>
      <c r="I73" s="1">
        <v>20339885.68</v>
      </c>
      <c r="J73" s="1">
        <v>18534276.449999999</v>
      </c>
      <c r="K73" s="2">
        <v>1805609.23</v>
      </c>
      <c r="L73" s="1" t="e">
        <f>INDEX(Cost!$D:$D,MATCH(รายละเอียด!$C73,Cost!$A:$A,0))</f>
        <v>#N/A</v>
      </c>
      <c r="M73" s="1" t="e">
        <f t="shared" si="4"/>
        <v>#N/A</v>
      </c>
      <c r="N73" s="2" t="e">
        <f t="shared" si="5"/>
        <v>#N/A</v>
      </c>
      <c r="O73" t="str">
        <f t="shared" si="3"/>
        <v>not</v>
      </c>
    </row>
    <row r="74" spans="1:15" customFormat="1" hidden="1">
      <c r="A74">
        <v>1</v>
      </c>
      <c r="B74" t="s">
        <v>142</v>
      </c>
      <c r="C74" t="s">
        <v>147</v>
      </c>
      <c r="D74" t="s">
        <v>148</v>
      </c>
      <c r="E74" t="s">
        <v>9</v>
      </c>
      <c r="F74" s="1">
        <v>19961347.23</v>
      </c>
      <c r="G74" s="1">
        <v>10540389.5</v>
      </c>
      <c r="H74" s="2">
        <v>1.89</v>
      </c>
      <c r="I74" s="1">
        <v>19961347.23</v>
      </c>
      <c r="J74" s="1">
        <v>10540389.5</v>
      </c>
      <c r="K74" s="2">
        <v>9420957.7300000004</v>
      </c>
      <c r="L74" s="1" t="e">
        <f>INDEX(Cost!$D:$D,MATCH(รายละเอียด!$C74,Cost!$A:$A,0))</f>
        <v>#N/A</v>
      </c>
      <c r="M74" s="1" t="e">
        <f t="shared" si="4"/>
        <v>#N/A</v>
      </c>
      <c r="N74" s="2" t="e">
        <f t="shared" si="5"/>
        <v>#N/A</v>
      </c>
      <c r="O74" t="str">
        <f t="shared" si="3"/>
        <v>D</v>
      </c>
    </row>
    <row r="75" spans="1:15" customFormat="1" hidden="1">
      <c r="A75">
        <v>1</v>
      </c>
      <c r="B75" t="s">
        <v>142</v>
      </c>
      <c r="C75" t="s">
        <v>149</v>
      </c>
      <c r="D75" t="s">
        <v>150</v>
      </c>
      <c r="E75" t="s">
        <v>9</v>
      </c>
      <c r="F75" s="1">
        <v>35961932.920000002</v>
      </c>
      <c r="G75" s="1">
        <v>19670444.140000001</v>
      </c>
      <c r="H75" s="2">
        <v>1.83</v>
      </c>
      <c r="I75" s="1">
        <v>35961932.920000002</v>
      </c>
      <c r="J75" s="1">
        <v>19670444.140000001</v>
      </c>
      <c r="K75" s="2">
        <v>16291488.779999999</v>
      </c>
      <c r="L75" s="1" t="e">
        <f>INDEX(Cost!$D:$D,MATCH(รายละเอียด!$C75,Cost!$A:$A,0))</f>
        <v>#N/A</v>
      </c>
      <c r="M75" s="1" t="e">
        <f t="shared" si="4"/>
        <v>#N/A</v>
      </c>
      <c r="N75" s="2" t="e">
        <f t="shared" si="5"/>
        <v>#N/A</v>
      </c>
      <c r="O75" t="str">
        <f t="shared" si="3"/>
        <v>D</v>
      </c>
    </row>
    <row r="76" spans="1:15" customFormat="1" hidden="1">
      <c r="A76">
        <v>1</v>
      </c>
      <c r="B76" t="s">
        <v>142</v>
      </c>
      <c r="C76" t="s">
        <v>151</v>
      </c>
      <c r="D76" t="s">
        <v>152</v>
      </c>
      <c r="E76" t="s">
        <v>9</v>
      </c>
      <c r="F76" s="1">
        <v>19830977.399999999</v>
      </c>
      <c r="G76" s="1">
        <v>11546235.029999999</v>
      </c>
      <c r="H76" s="2">
        <v>1.72</v>
      </c>
      <c r="I76" s="1">
        <v>19734977.399999999</v>
      </c>
      <c r="J76" s="1">
        <v>11546235.029999999</v>
      </c>
      <c r="K76" s="2">
        <v>8188742.3700000001</v>
      </c>
      <c r="L76" s="1" t="e">
        <f>INDEX(Cost!$D:$D,MATCH(รายละเอียด!$C76,Cost!$A:$A,0))</f>
        <v>#N/A</v>
      </c>
      <c r="M76" s="1" t="e">
        <f t="shared" si="4"/>
        <v>#N/A</v>
      </c>
      <c r="N76" s="2" t="e">
        <f t="shared" si="5"/>
        <v>#N/A</v>
      </c>
      <c r="O76" t="str">
        <f t="shared" si="3"/>
        <v>D</v>
      </c>
    </row>
    <row r="77" spans="1:15" customFormat="1" hidden="1">
      <c r="A77">
        <v>1</v>
      </c>
      <c r="B77" t="s">
        <v>142</v>
      </c>
      <c r="C77" t="s">
        <v>153</v>
      </c>
      <c r="D77" t="s">
        <v>154</v>
      </c>
      <c r="E77" t="s">
        <v>9</v>
      </c>
      <c r="F77" s="1">
        <v>8605740.2400000002</v>
      </c>
      <c r="G77" s="1">
        <v>14515261.01</v>
      </c>
      <c r="H77" s="2">
        <v>0.59</v>
      </c>
      <c r="I77" s="1">
        <v>8605740.2400000002</v>
      </c>
      <c r="J77" s="1">
        <v>14515261.01</v>
      </c>
      <c r="K77" s="2">
        <v>-5909520.7699999996</v>
      </c>
      <c r="L77" s="1" t="e">
        <f>INDEX(Cost!$D:$D,MATCH(รายละเอียด!$C77,Cost!$A:$A,0))</f>
        <v>#N/A</v>
      </c>
      <c r="M77" s="1" t="e">
        <f t="shared" si="4"/>
        <v>#N/A</v>
      </c>
      <c r="N77" s="2" t="e">
        <f t="shared" si="5"/>
        <v>#N/A</v>
      </c>
      <c r="O77" t="str">
        <f t="shared" si="3"/>
        <v>not</v>
      </c>
    </row>
    <row r="78" spans="1:15" customFormat="1" hidden="1">
      <c r="A78">
        <v>1</v>
      </c>
      <c r="B78" t="s">
        <v>142</v>
      </c>
      <c r="C78" t="s">
        <v>155</v>
      </c>
      <c r="D78" t="s">
        <v>156</v>
      </c>
      <c r="E78" t="s">
        <v>9</v>
      </c>
      <c r="F78" s="1">
        <v>19983785.949999999</v>
      </c>
      <c r="G78" s="1">
        <v>8661967.9100000001</v>
      </c>
      <c r="H78" s="2">
        <v>2.31</v>
      </c>
      <c r="I78" s="1">
        <v>19983785.949999999</v>
      </c>
      <c r="J78" s="1">
        <v>8661967.9100000001</v>
      </c>
      <c r="K78" s="2">
        <v>11321818.039999999</v>
      </c>
      <c r="L78" s="1" t="e">
        <f>INDEX(Cost!$D:$D,MATCH(รายละเอียด!$C78,Cost!$A:$A,0))</f>
        <v>#N/A</v>
      </c>
      <c r="M78" s="1" t="e">
        <f t="shared" si="4"/>
        <v>#N/A</v>
      </c>
      <c r="N78" s="2" t="e">
        <f t="shared" si="5"/>
        <v>#N/A</v>
      </c>
      <c r="O78" t="str">
        <f t="shared" si="3"/>
        <v>C</v>
      </c>
    </row>
    <row r="79" spans="1:15" customFormat="1" hidden="1">
      <c r="A79">
        <v>1</v>
      </c>
      <c r="B79" t="s">
        <v>142</v>
      </c>
      <c r="C79" t="s">
        <v>157</v>
      </c>
      <c r="D79" t="s">
        <v>158</v>
      </c>
      <c r="E79" t="s">
        <v>9</v>
      </c>
      <c r="F79" s="1">
        <v>9641407.5800000001</v>
      </c>
      <c r="G79" s="1">
        <v>12672343.800000001</v>
      </c>
      <c r="H79" s="2">
        <v>0.76</v>
      </c>
      <c r="I79" s="1">
        <v>9641407.5800000001</v>
      </c>
      <c r="J79" s="1">
        <v>12672343.800000001</v>
      </c>
      <c r="K79" s="2">
        <v>-3030936.22</v>
      </c>
      <c r="L79" s="1" t="e">
        <f>INDEX(Cost!$D:$D,MATCH(รายละเอียด!$C79,Cost!$A:$A,0))</f>
        <v>#N/A</v>
      </c>
      <c r="M79" s="1" t="e">
        <f t="shared" si="4"/>
        <v>#N/A</v>
      </c>
      <c r="N79" s="2" t="e">
        <f t="shared" si="5"/>
        <v>#N/A</v>
      </c>
      <c r="O79" t="str">
        <f t="shared" si="3"/>
        <v>not</v>
      </c>
    </row>
    <row r="80" spans="1:15" customFormat="1" hidden="1">
      <c r="A80">
        <v>1</v>
      </c>
      <c r="B80" t="s">
        <v>159</v>
      </c>
      <c r="C80" t="s">
        <v>160</v>
      </c>
      <c r="D80" t="s">
        <v>161</v>
      </c>
      <c r="E80" t="s">
        <v>47</v>
      </c>
      <c r="F80" s="1">
        <v>140559594.31999999</v>
      </c>
      <c r="G80" s="1">
        <v>88331637.890000001</v>
      </c>
      <c r="H80" s="2">
        <v>1.59</v>
      </c>
      <c r="I80" s="1">
        <v>140512618.31999999</v>
      </c>
      <c r="J80" s="1">
        <v>88331637.890000001</v>
      </c>
      <c r="K80" s="2">
        <v>52180980.43</v>
      </c>
      <c r="L80" s="1" t="e">
        <f>INDEX(Cost!$D:$D,MATCH(รายละเอียด!$C80,Cost!$A:$A,0))</f>
        <v>#N/A</v>
      </c>
      <c r="M80" s="1" t="e">
        <f t="shared" si="4"/>
        <v>#N/A</v>
      </c>
      <c r="N80" s="2" t="e">
        <f t="shared" si="5"/>
        <v>#N/A</v>
      </c>
      <c r="O80" t="str">
        <f t="shared" si="3"/>
        <v>D</v>
      </c>
    </row>
    <row r="81" spans="1:15" customFormat="1" hidden="1">
      <c r="A81">
        <v>1</v>
      </c>
      <c r="B81" t="s">
        <v>159</v>
      </c>
      <c r="C81" t="s">
        <v>162</v>
      </c>
      <c r="D81" t="s">
        <v>163</v>
      </c>
      <c r="E81" t="s">
        <v>9</v>
      </c>
      <c r="F81" s="1">
        <v>7150967.9100000001</v>
      </c>
      <c r="G81" s="1">
        <v>20036501.82</v>
      </c>
      <c r="H81" s="2">
        <v>0.36</v>
      </c>
      <c r="I81" s="1">
        <v>7150967.9100000001</v>
      </c>
      <c r="J81" s="1">
        <v>20036501.82</v>
      </c>
      <c r="K81" s="2">
        <v>-12885533.91</v>
      </c>
      <c r="L81" s="1" t="e">
        <f>INDEX(Cost!$D:$D,MATCH(รายละเอียด!$C81,Cost!$A:$A,0))</f>
        <v>#N/A</v>
      </c>
      <c r="M81" s="1" t="e">
        <f t="shared" si="4"/>
        <v>#N/A</v>
      </c>
      <c r="N81" s="2" t="e">
        <f t="shared" si="5"/>
        <v>#N/A</v>
      </c>
      <c r="O81" t="str">
        <f t="shared" si="3"/>
        <v>not</v>
      </c>
    </row>
    <row r="82" spans="1:15" customFormat="1" hidden="1">
      <c r="A82">
        <v>1</v>
      </c>
      <c r="B82" t="s">
        <v>159</v>
      </c>
      <c r="C82" t="s">
        <v>164</v>
      </c>
      <c r="D82" t="s">
        <v>165</v>
      </c>
      <c r="E82" t="s">
        <v>9</v>
      </c>
      <c r="F82" s="1">
        <v>14626679.76</v>
      </c>
      <c r="G82" s="1">
        <v>35972414.950000003</v>
      </c>
      <c r="H82" s="2">
        <v>0.41</v>
      </c>
      <c r="I82" s="1">
        <v>14575079.76</v>
      </c>
      <c r="J82" s="1">
        <v>35972414.950000003</v>
      </c>
      <c r="K82" s="2">
        <v>-21397335.190000001</v>
      </c>
      <c r="L82" s="1" t="e">
        <f>INDEX(Cost!$D:$D,MATCH(รายละเอียด!$C82,Cost!$A:$A,0))</f>
        <v>#N/A</v>
      </c>
      <c r="M82" s="1" t="e">
        <f t="shared" si="4"/>
        <v>#N/A</v>
      </c>
      <c r="N82" s="2" t="e">
        <f t="shared" si="5"/>
        <v>#N/A</v>
      </c>
      <c r="O82" t="str">
        <f t="shared" si="3"/>
        <v>not</v>
      </c>
    </row>
    <row r="83" spans="1:15" customFormat="1" hidden="1">
      <c r="A83">
        <v>1</v>
      </c>
      <c r="B83" t="s">
        <v>159</v>
      </c>
      <c r="C83" t="s">
        <v>166</v>
      </c>
      <c r="D83" t="s">
        <v>167</v>
      </c>
      <c r="E83" t="s">
        <v>9</v>
      </c>
      <c r="F83" s="1">
        <v>27363766.280000001</v>
      </c>
      <c r="G83" s="1">
        <v>43756419.969999999</v>
      </c>
      <c r="H83" s="2">
        <v>0.63</v>
      </c>
      <c r="I83" s="1">
        <v>27361700.280000001</v>
      </c>
      <c r="J83" s="1">
        <v>43756419.969999999</v>
      </c>
      <c r="K83" s="2">
        <v>-16394719.689999999</v>
      </c>
      <c r="L83" s="1" t="e">
        <f>INDEX(Cost!$D:$D,MATCH(รายละเอียด!$C83,Cost!$A:$A,0))</f>
        <v>#N/A</v>
      </c>
      <c r="M83" s="1" t="e">
        <f t="shared" si="4"/>
        <v>#N/A</v>
      </c>
      <c r="N83" s="2" t="e">
        <f t="shared" si="5"/>
        <v>#N/A</v>
      </c>
      <c r="O83" t="str">
        <f t="shared" si="3"/>
        <v>not</v>
      </c>
    </row>
    <row r="84" spans="1:15" customFormat="1" hidden="1">
      <c r="A84">
        <v>1</v>
      </c>
      <c r="B84" t="s">
        <v>159</v>
      </c>
      <c r="C84" t="s">
        <v>168</v>
      </c>
      <c r="D84" t="s">
        <v>169</v>
      </c>
      <c r="E84" t="s">
        <v>9</v>
      </c>
      <c r="F84" s="1">
        <v>10884637.539999999</v>
      </c>
      <c r="G84" s="1">
        <v>19970470.050000001</v>
      </c>
      <c r="H84" s="2">
        <v>0.55000000000000004</v>
      </c>
      <c r="I84" s="1">
        <v>10884637.539999999</v>
      </c>
      <c r="J84" s="1">
        <v>19970470.050000001</v>
      </c>
      <c r="K84" s="2">
        <v>-9085832.5099999998</v>
      </c>
      <c r="L84" s="1" t="e">
        <f>INDEX(Cost!$D:$D,MATCH(รายละเอียด!$C84,Cost!$A:$A,0))</f>
        <v>#N/A</v>
      </c>
      <c r="M84" s="1" t="e">
        <f t="shared" si="4"/>
        <v>#N/A</v>
      </c>
      <c r="N84" s="2" t="e">
        <f t="shared" si="5"/>
        <v>#N/A</v>
      </c>
      <c r="O84" t="str">
        <f t="shared" si="3"/>
        <v>not</v>
      </c>
    </row>
    <row r="85" spans="1:15" customFormat="1" hidden="1">
      <c r="A85">
        <v>1</v>
      </c>
      <c r="B85" t="s">
        <v>159</v>
      </c>
      <c r="C85" t="s">
        <v>170</v>
      </c>
      <c r="D85" t="s">
        <v>171</v>
      </c>
      <c r="E85" t="s">
        <v>9</v>
      </c>
      <c r="F85" s="1">
        <v>27312719.02</v>
      </c>
      <c r="G85" s="1">
        <v>16469846.130000001</v>
      </c>
      <c r="H85" s="2">
        <v>1.66</v>
      </c>
      <c r="I85" s="1">
        <v>27312719.02</v>
      </c>
      <c r="J85" s="1">
        <v>16447376.130000001</v>
      </c>
      <c r="K85" s="2">
        <v>10865342.890000001</v>
      </c>
      <c r="L85" s="1" t="e">
        <f>INDEX(Cost!$D:$D,MATCH(รายละเอียด!$C85,Cost!$A:$A,0))</f>
        <v>#N/A</v>
      </c>
      <c r="M85" s="1" t="e">
        <f t="shared" si="4"/>
        <v>#N/A</v>
      </c>
      <c r="N85" s="2" t="e">
        <f t="shared" si="5"/>
        <v>#N/A</v>
      </c>
      <c r="O85" t="str">
        <f t="shared" si="3"/>
        <v>D</v>
      </c>
    </row>
    <row r="86" spans="1:15" customFormat="1" hidden="1">
      <c r="A86">
        <v>1</v>
      </c>
      <c r="B86" t="s">
        <v>159</v>
      </c>
      <c r="C86" t="s">
        <v>172</v>
      </c>
      <c r="D86" t="s">
        <v>173</v>
      </c>
      <c r="E86" t="s">
        <v>9</v>
      </c>
      <c r="F86" s="1">
        <v>10260964.33</v>
      </c>
      <c r="G86" s="1">
        <v>16111495.869999999</v>
      </c>
      <c r="H86" s="2">
        <v>0.64</v>
      </c>
      <c r="I86" s="1">
        <v>10260964.33</v>
      </c>
      <c r="J86" s="1">
        <v>16111495.869999999</v>
      </c>
      <c r="K86" s="2">
        <v>-5850531.54</v>
      </c>
      <c r="L86" s="1" t="e">
        <f>INDEX(Cost!$D:$D,MATCH(รายละเอียด!$C86,Cost!$A:$A,0))</f>
        <v>#N/A</v>
      </c>
      <c r="M86" s="1" t="e">
        <f t="shared" si="4"/>
        <v>#N/A</v>
      </c>
      <c r="N86" s="2" t="e">
        <f t="shared" si="5"/>
        <v>#N/A</v>
      </c>
      <c r="O86" t="str">
        <f t="shared" si="3"/>
        <v>not</v>
      </c>
    </row>
    <row r="87" spans="1:15" customFormat="1" hidden="1">
      <c r="A87">
        <v>1</v>
      </c>
      <c r="B87" t="s">
        <v>174</v>
      </c>
      <c r="C87" t="s">
        <v>175</v>
      </c>
      <c r="D87" t="s">
        <v>176</v>
      </c>
      <c r="E87" t="s">
        <v>6</v>
      </c>
      <c r="F87" s="1">
        <v>1566867743.8199999</v>
      </c>
      <c r="G87" s="1">
        <v>289001226.70999998</v>
      </c>
      <c r="H87" s="2">
        <v>5.42</v>
      </c>
      <c r="I87" s="1">
        <v>1566867743.8199999</v>
      </c>
      <c r="J87" s="1">
        <v>267462576.71000001</v>
      </c>
      <c r="K87" s="2">
        <v>1299405167.1099999</v>
      </c>
      <c r="L87" s="1" t="e">
        <f>INDEX(Cost!$D:$D,MATCH(รายละเอียด!$C87,Cost!$A:$A,0))</f>
        <v>#N/A</v>
      </c>
      <c r="M87" s="1" t="e">
        <f t="shared" si="4"/>
        <v>#N/A</v>
      </c>
      <c r="N87" s="2" t="e">
        <f t="shared" si="5"/>
        <v>#N/A</v>
      </c>
      <c r="O87" t="str">
        <f t="shared" si="3"/>
        <v>A</v>
      </c>
    </row>
    <row r="88" spans="1:15" customFormat="1" hidden="1">
      <c r="A88">
        <v>1</v>
      </c>
      <c r="B88" t="s">
        <v>174</v>
      </c>
      <c r="C88" t="s">
        <v>177</v>
      </c>
      <c r="D88" t="s">
        <v>178</v>
      </c>
      <c r="E88" t="s">
        <v>9</v>
      </c>
      <c r="F88" s="1">
        <v>18766357.84</v>
      </c>
      <c r="G88" s="1">
        <v>11339726.199999999</v>
      </c>
      <c r="H88" s="2">
        <v>1.65</v>
      </c>
      <c r="I88" s="1">
        <v>18723617.84</v>
      </c>
      <c r="J88" s="1">
        <v>11339726.199999999</v>
      </c>
      <c r="K88" s="2">
        <v>7383891.6399999997</v>
      </c>
      <c r="L88" s="1" t="e">
        <f>INDEX(Cost!$D:$D,MATCH(รายละเอียด!$C88,Cost!$A:$A,0))</f>
        <v>#N/A</v>
      </c>
      <c r="M88" s="1" t="e">
        <f t="shared" si="4"/>
        <v>#N/A</v>
      </c>
      <c r="N88" s="2" t="e">
        <f t="shared" si="5"/>
        <v>#N/A</v>
      </c>
      <c r="O88" t="str">
        <f t="shared" si="3"/>
        <v>D</v>
      </c>
    </row>
    <row r="89" spans="1:15" customFormat="1" hidden="1">
      <c r="A89">
        <v>1</v>
      </c>
      <c r="B89" t="s">
        <v>174</v>
      </c>
      <c r="C89" t="s">
        <v>179</v>
      </c>
      <c r="D89" t="s">
        <v>180</v>
      </c>
      <c r="E89" t="s">
        <v>9</v>
      </c>
      <c r="F89" s="1">
        <v>55402660.920000002</v>
      </c>
      <c r="G89" s="1">
        <v>39090192.329999998</v>
      </c>
      <c r="H89" s="2">
        <v>1.42</v>
      </c>
      <c r="I89" s="1">
        <v>55402660.920000002</v>
      </c>
      <c r="J89" s="1">
        <v>39090192.329999998</v>
      </c>
      <c r="K89" s="2">
        <v>16312468.59</v>
      </c>
      <c r="L89" s="1" t="e">
        <f>INDEX(Cost!$D:$D,MATCH(รายละเอียด!$C89,Cost!$A:$A,0))</f>
        <v>#N/A</v>
      </c>
      <c r="M89" s="1" t="e">
        <f t="shared" si="4"/>
        <v>#N/A</v>
      </c>
      <c r="N89" s="2" t="e">
        <f t="shared" si="5"/>
        <v>#N/A</v>
      </c>
      <c r="O89" t="str">
        <f t="shared" si="3"/>
        <v>not</v>
      </c>
    </row>
    <row r="90" spans="1:15" customFormat="1" hidden="1">
      <c r="A90">
        <v>1</v>
      </c>
      <c r="B90" t="s">
        <v>174</v>
      </c>
      <c r="C90" t="s">
        <v>181</v>
      </c>
      <c r="D90" t="s">
        <v>182</v>
      </c>
      <c r="E90" t="s">
        <v>9</v>
      </c>
      <c r="F90" s="1">
        <v>11067237.130000001</v>
      </c>
      <c r="G90" s="1">
        <v>9244670.9199999999</v>
      </c>
      <c r="H90" s="2">
        <v>1.2</v>
      </c>
      <c r="I90" s="1">
        <v>11060365.529999999</v>
      </c>
      <c r="J90" s="1">
        <v>9244670.9199999999</v>
      </c>
      <c r="K90" s="2">
        <v>1815694.61</v>
      </c>
      <c r="L90" s="1" t="e">
        <f>INDEX(Cost!$D:$D,MATCH(รายละเอียด!$C90,Cost!$A:$A,0))</f>
        <v>#N/A</v>
      </c>
      <c r="M90" s="1" t="e">
        <f t="shared" si="4"/>
        <v>#N/A</v>
      </c>
      <c r="N90" s="2" t="e">
        <f t="shared" si="5"/>
        <v>#N/A</v>
      </c>
      <c r="O90" t="str">
        <f t="shared" si="3"/>
        <v>not</v>
      </c>
    </row>
    <row r="91" spans="1:15" customFormat="1" hidden="1">
      <c r="A91">
        <v>1</v>
      </c>
      <c r="B91" t="s">
        <v>174</v>
      </c>
      <c r="C91" t="s">
        <v>183</v>
      </c>
      <c r="D91" t="s">
        <v>184</v>
      </c>
      <c r="E91" t="s">
        <v>9</v>
      </c>
      <c r="F91" s="1">
        <v>39006445.390000001</v>
      </c>
      <c r="G91" s="1">
        <v>11843428.189999999</v>
      </c>
      <c r="H91" s="2">
        <v>3.29</v>
      </c>
      <c r="I91" s="1">
        <v>38959725.390000001</v>
      </c>
      <c r="J91" s="1">
        <v>11843428.189999999</v>
      </c>
      <c r="K91" s="2">
        <v>27116297.199999999</v>
      </c>
      <c r="L91" s="1" t="e">
        <f>INDEX(Cost!$D:$D,MATCH(รายละเอียด!$C91,Cost!$A:$A,0))</f>
        <v>#N/A</v>
      </c>
      <c r="M91" s="1" t="e">
        <f t="shared" si="4"/>
        <v>#N/A</v>
      </c>
      <c r="N91" s="2" t="e">
        <f t="shared" si="5"/>
        <v>#N/A</v>
      </c>
      <c r="O91" t="str">
        <f t="shared" si="3"/>
        <v>A</v>
      </c>
    </row>
    <row r="92" spans="1:15" customFormat="1" hidden="1">
      <c r="A92">
        <v>1</v>
      </c>
      <c r="B92" t="s">
        <v>174</v>
      </c>
      <c r="C92" t="s">
        <v>185</v>
      </c>
      <c r="D92" t="s">
        <v>186</v>
      </c>
      <c r="E92" t="s">
        <v>9</v>
      </c>
      <c r="F92" s="1">
        <v>9864001.2100000009</v>
      </c>
      <c r="G92" s="1">
        <v>15075433.98</v>
      </c>
      <c r="H92" s="2">
        <v>0.65</v>
      </c>
      <c r="I92" s="1">
        <v>9864001.2100000009</v>
      </c>
      <c r="J92" s="1">
        <v>15075433.98</v>
      </c>
      <c r="K92" s="2">
        <v>-5211432.7699999996</v>
      </c>
      <c r="L92" s="1" t="e">
        <f>INDEX(Cost!$D:$D,MATCH(รายละเอียด!$C92,Cost!$A:$A,0))</f>
        <v>#N/A</v>
      </c>
      <c r="M92" s="1" t="e">
        <f t="shared" si="4"/>
        <v>#N/A</v>
      </c>
      <c r="N92" s="2" t="e">
        <f t="shared" si="5"/>
        <v>#N/A</v>
      </c>
      <c r="O92" t="str">
        <f t="shared" si="3"/>
        <v>not</v>
      </c>
    </row>
    <row r="93" spans="1:15" customFormat="1" hidden="1">
      <c r="A93">
        <v>1</v>
      </c>
      <c r="B93" t="s">
        <v>174</v>
      </c>
      <c r="C93" t="s">
        <v>187</v>
      </c>
      <c r="D93" t="s">
        <v>188</v>
      </c>
      <c r="E93" t="s">
        <v>9</v>
      </c>
      <c r="F93" s="1">
        <v>16313838.23</v>
      </c>
      <c r="G93" s="1">
        <v>8589447.5999999996</v>
      </c>
      <c r="H93" s="2">
        <v>1.9</v>
      </c>
      <c r="I93" s="1">
        <v>16313838.23</v>
      </c>
      <c r="J93" s="1">
        <v>8589447.5999999996</v>
      </c>
      <c r="K93" s="2">
        <v>7724390.6299999999</v>
      </c>
      <c r="L93" s="1" t="e">
        <f>INDEX(Cost!$D:$D,MATCH(รายละเอียด!$C93,Cost!$A:$A,0))</f>
        <v>#N/A</v>
      </c>
      <c r="M93" s="1" t="e">
        <f t="shared" si="4"/>
        <v>#N/A</v>
      </c>
      <c r="N93" s="2" t="e">
        <f t="shared" si="5"/>
        <v>#N/A</v>
      </c>
      <c r="O93" t="str">
        <f t="shared" si="3"/>
        <v>D</v>
      </c>
    </row>
    <row r="94" spans="1:15" customFormat="1" hidden="1">
      <c r="A94">
        <v>1</v>
      </c>
      <c r="B94" t="s">
        <v>174</v>
      </c>
      <c r="C94" t="s">
        <v>189</v>
      </c>
      <c r="D94" t="s">
        <v>190</v>
      </c>
      <c r="E94" t="s">
        <v>9</v>
      </c>
      <c r="F94" s="1">
        <v>32744911.68</v>
      </c>
      <c r="G94" s="1">
        <v>14351375.42</v>
      </c>
      <c r="H94" s="2">
        <v>2.2799999999999998</v>
      </c>
      <c r="I94" s="1">
        <v>32744911.68</v>
      </c>
      <c r="J94" s="1">
        <v>14351375.42</v>
      </c>
      <c r="K94" s="2">
        <v>18393536.260000002</v>
      </c>
      <c r="L94" s="1" t="e">
        <f>INDEX(Cost!$D:$D,MATCH(รายละเอียด!$C94,Cost!$A:$A,0))</f>
        <v>#N/A</v>
      </c>
      <c r="M94" s="1" t="e">
        <f t="shared" si="4"/>
        <v>#N/A</v>
      </c>
      <c r="N94" s="2" t="e">
        <f t="shared" si="5"/>
        <v>#N/A</v>
      </c>
      <c r="O94" t="str">
        <f t="shared" si="3"/>
        <v>C</v>
      </c>
    </row>
    <row r="95" spans="1:15" customFormat="1" hidden="1">
      <c r="A95">
        <v>1</v>
      </c>
      <c r="B95" t="s">
        <v>174</v>
      </c>
      <c r="C95" t="s">
        <v>191</v>
      </c>
      <c r="D95" t="s">
        <v>192</v>
      </c>
      <c r="E95" t="s">
        <v>9</v>
      </c>
      <c r="F95" s="1">
        <v>14261418.84</v>
      </c>
      <c r="G95" s="1">
        <v>3784979.67</v>
      </c>
      <c r="H95" s="2">
        <v>3.77</v>
      </c>
      <c r="I95" s="1">
        <v>14261418.84</v>
      </c>
      <c r="J95" s="1">
        <v>3784979.67</v>
      </c>
      <c r="K95" s="2">
        <v>10476439.17</v>
      </c>
      <c r="L95" s="1" t="e">
        <f>INDEX(Cost!$D:$D,MATCH(รายละเอียด!$C95,Cost!$A:$A,0))</f>
        <v>#N/A</v>
      </c>
      <c r="M95" s="1" t="e">
        <f t="shared" si="4"/>
        <v>#N/A</v>
      </c>
      <c r="N95" s="2" t="e">
        <f t="shared" si="5"/>
        <v>#N/A</v>
      </c>
      <c r="O95" t="str">
        <f t="shared" si="3"/>
        <v>A</v>
      </c>
    </row>
    <row r="96" spans="1:15" customFormat="1" hidden="1">
      <c r="A96">
        <v>1</v>
      </c>
      <c r="B96" t="s">
        <v>174</v>
      </c>
      <c r="C96" t="s">
        <v>193</v>
      </c>
      <c r="D96" t="s">
        <v>194</v>
      </c>
      <c r="E96" t="s">
        <v>9</v>
      </c>
      <c r="F96" s="1">
        <v>9885363.4100000001</v>
      </c>
      <c r="G96" s="1">
        <v>12437418.289999999</v>
      </c>
      <c r="H96" s="2">
        <v>0.79</v>
      </c>
      <c r="I96" s="1">
        <v>9885363.4100000001</v>
      </c>
      <c r="J96" s="1">
        <v>12437418.289999999</v>
      </c>
      <c r="K96" s="2">
        <v>-2552054.88</v>
      </c>
      <c r="L96" s="1" t="e">
        <f>INDEX(Cost!$D:$D,MATCH(รายละเอียด!$C96,Cost!$A:$A,0))</f>
        <v>#N/A</v>
      </c>
      <c r="M96" s="1" t="e">
        <f t="shared" si="4"/>
        <v>#N/A</v>
      </c>
      <c r="N96" s="2" t="e">
        <f t="shared" si="5"/>
        <v>#N/A</v>
      </c>
      <c r="O96" t="str">
        <f t="shared" si="3"/>
        <v>not</v>
      </c>
    </row>
    <row r="97" spans="1:15" customFormat="1" hidden="1">
      <c r="A97">
        <v>1</v>
      </c>
      <c r="B97" t="s">
        <v>174</v>
      </c>
      <c r="C97" t="s">
        <v>195</v>
      </c>
      <c r="D97" t="s">
        <v>196</v>
      </c>
      <c r="E97" t="s">
        <v>9</v>
      </c>
      <c r="F97" s="1">
        <v>10908573.92</v>
      </c>
      <c r="G97" s="1">
        <v>6417308.4900000002</v>
      </c>
      <c r="H97" s="2">
        <v>1.7</v>
      </c>
      <c r="I97" s="1">
        <v>10908573.92</v>
      </c>
      <c r="J97" s="1">
        <v>6417308.4900000002</v>
      </c>
      <c r="K97" s="2">
        <v>4491265.43</v>
      </c>
      <c r="L97" s="1" t="e">
        <f>INDEX(Cost!$D:$D,MATCH(รายละเอียด!$C97,Cost!$A:$A,0))</f>
        <v>#N/A</v>
      </c>
      <c r="M97" s="1" t="e">
        <f t="shared" si="4"/>
        <v>#N/A</v>
      </c>
      <c r="N97" s="2" t="e">
        <f t="shared" si="5"/>
        <v>#N/A</v>
      </c>
      <c r="O97" t="str">
        <f t="shared" si="3"/>
        <v>D</v>
      </c>
    </row>
    <row r="98" spans="1:15" customFormat="1" hidden="1">
      <c r="A98">
        <v>1</v>
      </c>
      <c r="B98" t="s">
        <v>174</v>
      </c>
      <c r="C98" t="s">
        <v>197</v>
      </c>
      <c r="D98" t="s">
        <v>198</v>
      </c>
      <c r="E98" t="s">
        <v>9</v>
      </c>
      <c r="F98" s="1">
        <v>19515472.030000001</v>
      </c>
      <c r="G98" s="1">
        <v>9785334.4199999999</v>
      </c>
      <c r="H98" s="2">
        <v>1.99</v>
      </c>
      <c r="I98" s="1">
        <v>19486672.030000001</v>
      </c>
      <c r="J98" s="1">
        <v>9785334.4199999999</v>
      </c>
      <c r="K98" s="2">
        <v>9701337.6099999994</v>
      </c>
      <c r="L98" s="1" t="e">
        <f>INDEX(Cost!$D:$D,MATCH(รายละเอียด!$C98,Cost!$A:$A,0))</f>
        <v>#N/A</v>
      </c>
      <c r="M98" s="1" t="e">
        <f t="shared" si="4"/>
        <v>#N/A</v>
      </c>
      <c r="N98" s="2" t="e">
        <f t="shared" si="5"/>
        <v>#N/A</v>
      </c>
      <c r="O98" t="str">
        <f t="shared" si="3"/>
        <v>D</v>
      </c>
    </row>
    <row r="99" spans="1:15" customFormat="1" hidden="1">
      <c r="A99">
        <v>1</v>
      </c>
      <c r="B99" t="s">
        <v>174</v>
      </c>
      <c r="C99" t="s">
        <v>199</v>
      </c>
      <c r="D99" t="s">
        <v>200</v>
      </c>
      <c r="E99" t="s">
        <v>9</v>
      </c>
      <c r="F99" s="1">
        <v>11225742.810000001</v>
      </c>
      <c r="G99" s="1">
        <v>8830457.8900000006</v>
      </c>
      <c r="H99" s="2">
        <v>1.27</v>
      </c>
      <c r="I99" s="1">
        <v>11225742.810000001</v>
      </c>
      <c r="J99" s="1">
        <v>8830457.8900000006</v>
      </c>
      <c r="K99" s="2">
        <v>2395284.92</v>
      </c>
      <c r="L99" s="1" t="e">
        <f>INDEX(Cost!$D:$D,MATCH(รายละเอียด!$C99,Cost!$A:$A,0))</f>
        <v>#N/A</v>
      </c>
      <c r="M99" s="1" t="e">
        <f t="shared" si="4"/>
        <v>#N/A</v>
      </c>
      <c r="N99" s="2" t="e">
        <f t="shared" si="5"/>
        <v>#N/A</v>
      </c>
      <c r="O99" t="str">
        <f t="shared" si="3"/>
        <v>not</v>
      </c>
    </row>
    <row r="100" spans="1:15" customFormat="1" hidden="1">
      <c r="A100">
        <v>1</v>
      </c>
      <c r="B100" t="s">
        <v>201</v>
      </c>
      <c r="C100" t="s">
        <v>202</v>
      </c>
      <c r="D100" t="s">
        <v>203</v>
      </c>
      <c r="E100" t="s">
        <v>47</v>
      </c>
      <c r="F100" s="1">
        <v>337368437.12</v>
      </c>
      <c r="G100" s="1">
        <v>149693974.91</v>
      </c>
      <c r="H100" s="2">
        <v>2.25</v>
      </c>
      <c r="I100" s="1">
        <v>337365727.44</v>
      </c>
      <c r="J100" s="1">
        <v>149693974.91</v>
      </c>
      <c r="K100" s="2">
        <v>187671752.53</v>
      </c>
      <c r="L100" s="1" t="e">
        <f>INDEX(Cost!$D:$D,MATCH(รายละเอียด!$C100,Cost!$A:$A,0))</f>
        <v>#N/A</v>
      </c>
      <c r="M100" s="1" t="e">
        <f t="shared" si="4"/>
        <v>#N/A</v>
      </c>
      <c r="N100" s="2" t="e">
        <f t="shared" si="5"/>
        <v>#N/A</v>
      </c>
      <c r="O100" t="str">
        <f t="shared" si="3"/>
        <v>C</v>
      </c>
    </row>
    <row r="101" spans="1:15" customFormat="1" hidden="1">
      <c r="A101">
        <v>1</v>
      </c>
      <c r="B101" t="s">
        <v>201</v>
      </c>
      <c r="C101" t="s">
        <v>204</v>
      </c>
      <c r="D101" t="s">
        <v>205</v>
      </c>
      <c r="E101" t="s">
        <v>9</v>
      </c>
      <c r="F101" s="1">
        <v>34669927.659999996</v>
      </c>
      <c r="G101" s="1">
        <v>8368447.3899999997</v>
      </c>
      <c r="H101" s="2">
        <v>4.1399999999999997</v>
      </c>
      <c r="I101" s="1">
        <v>34669927.659999996</v>
      </c>
      <c r="J101" s="1">
        <v>8368447.3899999997</v>
      </c>
      <c r="K101" s="2">
        <v>26301480.27</v>
      </c>
      <c r="L101" s="1" t="e">
        <f>INDEX(Cost!$D:$D,MATCH(รายละเอียด!$C101,Cost!$A:$A,0))</f>
        <v>#N/A</v>
      </c>
      <c r="M101" s="1" t="e">
        <f t="shared" si="4"/>
        <v>#N/A</v>
      </c>
      <c r="N101" s="2" t="e">
        <f t="shared" si="5"/>
        <v>#N/A</v>
      </c>
      <c r="O101" t="str">
        <f t="shared" si="3"/>
        <v>A</v>
      </c>
    </row>
    <row r="102" spans="1:15" customFormat="1" hidden="1">
      <c r="A102">
        <v>1</v>
      </c>
      <c r="B102" t="s">
        <v>201</v>
      </c>
      <c r="C102" t="s">
        <v>206</v>
      </c>
      <c r="D102" t="s">
        <v>207</v>
      </c>
      <c r="E102" t="s">
        <v>9</v>
      </c>
      <c r="F102" s="1">
        <v>29873750.84</v>
      </c>
      <c r="G102" s="1">
        <v>11043712.01</v>
      </c>
      <c r="H102" s="2">
        <v>2.71</v>
      </c>
      <c r="I102" s="1">
        <v>29873750.84</v>
      </c>
      <c r="J102" s="1">
        <v>11043712.01</v>
      </c>
      <c r="K102" s="2">
        <v>18830038.829999998</v>
      </c>
      <c r="L102" s="1" t="e">
        <f>INDEX(Cost!$D:$D,MATCH(รายละเอียด!$C102,Cost!$A:$A,0))</f>
        <v>#N/A</v>
      </c>
      <c r="M102" s="1" t="e">
        <f t="shared" si="4"/>
        <v>#N/A</v>
      </c>
      <c r="N102" s="2" t="e">
        <f t="shared" si="5"/>
        <v>#N/A</v>
      </c>
      <c r="O102" t="str">
        <f t="shared" si="3"/>
        <v>B</v>
      </c>
    </row>
    <row r="103" spans="1:15" customFormat="1" hidden="1">
      <c r="A103">
        <v>1</v>
      </c>
      <c r="B103" t="s">
        <v>201</v>
      </c>
      <c r="C103" t="s">
        <v>208</v>
      </c>
      <c r="D103" t="s">
        <v>209</v>
      </c>
      <c r="E103" t="s">
        <v>9</v>
      </c>
      <c r="F103" s="1">
        <v>25582935.75</v>
      </c>
      <c r="G103" s="1">
        <v>30837048.109999999</v>
      </c>
      <c r="H103" s="2">
        <v>0.83</v>
      </c>
      <c r="I103" s="1">
        <v>23355310.75</v>
      </c>
      <c r="J103" s="1">
        <v>30837048.109999999</v>
      </c>
      <c r="K103" s="2">
        <v>-7481737.3600000003</v>
      </c>
      <c r="L103" s="1" t="e">
        <f>INDEX(Cost!$D:$D,MATCH(รายละเอียด!$C103,Cost!$A:$A,0))</f>
        <v>#N/A</v>
      </c>
      <c r="M103" s="1" t="e">
        <f t="shared" si="4"/>
        <v>#N/A</v>
      </c>
      <c r="N103" s="2" t="e">
        <f t="shared" si="5"/>
        <v>#N/A</v>
      </c>
      <c r="O103" t="str">
        <f t="shared" si="3"/>
        <v>not</v>
      </c>
    </row>
    <row r="104" spans="1:15" customFormat="1" hidden="1">
      <c r="A104">
        <v>1</v>
      </c>
      <c r="B104" t="s">
        <v>201</v>
      </c>
      <c r="C104" t="s">
        <v>210</v>
      </c>
      <c r="D104" t="s">
        <v>211</v>
      </c>
      <c r="E104" t="s">
        <v>9</v>
      </c>
      <c r="F104" s="1">
        <v>27048134.609999999</v>
      </c>
      <c r="G104" s="1">
        <v>13699992.210000001</v>
      </c>
      <c r="H104" s="2">
        <v>1.97</v>
      </c>
      <c r="I104" s="1">
        <v>26996666.890000001</v>
      </c>
      <c r="J104" s="1">
        <v>13699992.210000001</v>
      </c>
      <c r="K104" s="2">
        <v>13296674.68</v>
      </c>
      <c r="L104" s="1" t="e">
        <f>INDEX(Cost!$D:$D,MATCH(รายละเอียด!$C104,Cost!$A:$A,0))</f>
        <v>#N/A</v>
      </c>
      <c r="M104" s="1" t="e">
        <f t="shared" si="4"/>
        <v>#N/A</v>
      </c>
      <c r="N104" s="2" t="e">
        <f t="shared" si="5"/>
        <v>#N/A</v>
      </c>
      <c r="O104" t="str">
        <f t="shared" si="3"/>
        <v>D</v>
      </c>
    </row>
    <row r="105" spans="1:15" customFormat="1" hidden="1">
      <c r="A105">
        <v>1</v>
      </c>
      <c r="B105" t="s">
        <v>201</v>
      </c>
      <c r="C105" t="s">
        <v>212</v>
      </c>
      <c r="D105" t="s">
        <v>213</v>
      </c>
      <c r="E105" t="s">
        <v>9</v>
      </c>
      <c r="F105" s="1">
        <v>28248888.219999999</v>
      </c>
      <c r="G105" s="1">
        <v>23095033.780000001</v>
      </c>
      <c r="H105" s="2">
        <v>1.22</v>
      </c>
      <c r="I105" s="1">
        <v>28218845.219999999</v>
      </c>
      <c r="J105" s="1">
        <v>23095033.780000001</v>
      </c>
      <c r="K105" s="2">
        <v>5123811.4400000004</v>
      </c>
      <c r="L105" s="1" t="e">
        <f>INDEX(Cost!$D:$D,MATCH(รายละเอียด!$C105,Cost!$A:$A,0))</f>
        <v>#N/A</v>
      </c>
      <c r="M105" s="1" t="e">
        <f t="shared" si="4"/>
        <v>#N/A</v>
      </c>
      <c r="N105" s="2" t="e">
        <f t="shared" si="5"/>
        <v>#N/A</v>
      </c>
      <c r="O105" t="str">
        <f t="shared" si="3"/>
        <v>not</v>
      </c>
    </row>
    <row r="106" spans="1:15" customFormat="1" hidden="1">
      <c r="A106">
        <v>1</v>
      </c>
      <c r="B106" t="s">
        <v>201</v>
      </c>
      <c r="C106" t="s">
        <v>214</v>
      </c>
      <c r="D106" t="s">
        <v>215</v>
      </c>
      <c r="E106" t="s">
        <v>9</v>
      </c>
      <c r="F106" s="1">
        <v>9375026.5800000001</v>
      </c>
      <c r="G106" s="1">
        <v>8073524.1200000001</v>
      </c>
      <c r="H106" s="2">
        <v>1.1599999999999999</v>
      </c>
      <c r="I106" s="1">
        <v>9364719.5800000001</v>
      </c>
      <c r="J106" s="1">
        <v>8073524.1200000001</v>
      </c>
      <c r="K106" s="2">
        <v>1291195.46</v>
      </c>
      <c r="L106" s="1" t="e">
        <f>INDEX(Cost!$D:$D,MATCH(รายละเอียด!$C106,Cost!$A:$A,0))</f>
        <v>#N/A</v>
      </c>
      <c r="M106" s="1" t="e">
        <f t="shared" si="4"/>
        <v>#N/A</v>
      </c>
      <c r="N106" s="2" t="e">
        <f t="shared" si="5"/>
        <v>#N/A</v>
      </c>
      <c r="O106" t="str">
        <f t="shared" si="3"/>
        <v>not</v>
      </c>
    </row>
    <row r="107" spans="1:15" customFormat="1" hidden="1">
      <c r="A107">
        <v>1</v>
      </c>
      <c r="B107" t="s">
        <v>201</v>
      </c>
      <c r="C107" t="s">
        <v>216</v>
      </c>
      <c r="D107" t="s">
        <v>217</v>
      </c>
      <c r="E107" t="s">
        <v>9</v>
      </c>
      <c r="F107" s="1">
        <v>11139670.300000001</v>
      </c>
      <c r="G107" s="1">
        <v>12274825.49</v>
      </c>
      <c r="H107" s="2">
        <v>0.91</v>
      </c>
      <c r="I107" s="1">
        <v>11135070.300000001</v>
      </c>
      <c r="J107" s="1">
        <v>12274825.49</v>
      </c>
      <c r="K107" s="2">
        <v>-1139755.19</v>
      </c>
      <c r="L107" s="1" t="e">
        <f>INDEX(Cost!$D:$D,MATCH(รายละเอียด!$C107,Cost!$A:$A,0))</f>
        <v>#N/A</v>
      </c>
      <c r="M107" s="1" t="e">
        <f t="shared" si="4"/>
        <v>#N/A</v>
      </c>
      <c r="N107" s="2" t="e">
        <f t="shared" si="5"/>
        <v>#N/A</v>
      </c>
      <c r="O107" t="str">
        <f t="shared" si="3"/>
        <v>not</v>
      </c>
    </row>
    <row r="108" spans="1:15" customFormat="1" hidden="1">
      <c r="A108">
        <v>2</v>
      </c>
      <c r="B108" t="s">
        <v>218</v>
      </c>
      <c r="C108" t="s">
        <v>219</v>
      </c>
      <c r="D108" t="s">
        <v>220</v>
      </c>
      <c r="E108" t="s">
        <v>47</v>
      </c>
      <c r="F108" s="1">
        <v>224765131.25999999</v>
      </c>
      <c r="G108" s="1">
        <v>168779403.38999999</v>
      </c>
      <c r="H108" s="2">
        <v>1.33</v>
      </c>
      <c r="I108" s="1">
        <v>224765131.25999999</v>
      </c>
      <c r="J108" s="1">
        <v>164302403.38999999</v>
      </c>
      <c r="K108" s="2">
        <v>60462727.869999997</v>
      </c>
      <c r="L108" s="1" t="e">
        <f>INDEX(Cost!$D:$D,MATCH(รายละเอียด!$C108,Cost!$A:$A,0))</f>
        <v>#N/A</v>
      </c>
      <c r="M108" s="1" t="e">
        <f t="shared" si="4"/>
        <v>#N/A</v>
      </c>
      <c r="N108" s="2" t="e">
        <f t="shared" si="5"/>
        <v>#N/A</v>
      </c>
      <c r="O108" t="str">
        <f t="shared" si="3"/>
        <v>not</v>
      </c>
    </row>
    <row r="109" spans="1:15" customFormat="1" hidden="1">
      <c r="A109">
        <v>2</v>
      </c>
      <c r="B109" t="s">
        <v>218</v>
      </c>
      <c r="C109" t="s">
        <v>221</v>
      </c>
      <c r="D109" t="s">
        <v>222</v>
      </c>
      <c r="E109" t="s">
        <v>47</v>
      </c>
      <c r="F109" s="1">
        <v>557149159.12</v>
      </c>
      <c r="G109" s="1">
        <v>241752707.84999999</v>
      </c>
      <c r="H109" s="2">
        <v>2.2999999999999998</v>
      </c>
      <c r="I109" s="1">
        <v>556358741.88</v>
      </c>
      <c r="J109" s="1">
        <v>233940011.84999999</v>
      </c>
      <c r="K109" s="2">
        <v>322418730.02999997</v>
      </c>
      <c r="L109" s="1" t="e">
        <f>INDEX(Cost!$D:$D,MATCH(รายละเอียด!$C109,Cost!$A:$A,0))</f>
        <v>#N/A</v>
      </c>
      <c r="M109" s="1" t="e">
        <f t="shared" si="4"/>
        <v>#N/A</v>
      </c>
      <c r="N109" s="2" t="e">
        <f t="shared" si="5"/>
        <v>#N/A</v>
      </c>
      <c r="O109" t="str">
        <f t="shared" si="3"/>
        <v>C</v>
      </c>
    </row>
    <row r="110" spans="1:15" customFormat="1" hidden="1">
      <c r="A110">
        <v>2</v>
      </c>
      <c r="B110" t="s">
        <v>218</v>
      </c>
      <c r="C110" t="s">
        <v>223</v>
      </c>
      <c r="D110" t="s">
        <v>224</v>
      </c>
      <c r="E110" t="s">
        <v>9</v>
      </c>
      <c r="F110" s="1">
        <v>36186004.619999997</v>
      </c>
      <c r="G110" s="1">
        <v>26983538.23</v>
      </c>
      <c r="H110" s="2">
        <v>1.34</v>
      </c>
      <c r="I110" s="1">
        <v>36169854.119999997</v>
      </c>
      <c r="J110" s="1">
        <v>26983538.23</v>
      </c>
      <c r="K110" s="2">
        <v>9186315.8900000006</v>
      </c>
      <c r="L110" s="1" t="e">
        <f>INDEX(Cost!$D:$D,MATCH(รายละเอียด!$C110,Cost!$A:$A,0))</f>
        <v>#N/A</v>
      </c>
      <c r="M110" s="1" t="e">
        <f t="shared" si="4"/>
        <v>#N/A</v>
      </c>
      <c r="N110" s="2" t="e">
        <f t="shared" si="5"/>
        <v>#N/A</v>
      </c>
      <c r="O110" t="str">
        <f t="shared" si="3"/>
        <v>not</v>
      </c>
    </row>
    <row r="111" spans="1:15" customFormat="1" hidden="1">
      <c r="A111">
        <v>2</v>
      </c>
      <c r="B111" t="s">
        <v>218</v>
      </c>
      <c r="C111" t="s">
        <v>225</v>
      </c>
      <c r="D111" t="s">
        <v>226</v>
      </c>
      <c r="E111" t="s">
        <v>9</v>
      </c>
      <c r="F111" s="1">
        <v>40331071.189999998</v>
      </c>
      <c r="G111" s="1">
        <v>18974042.469999999</v>
      </c>
      <c r="H111" s="2">
        <v>2.13</v>
      </c>
      <c r="I111" s="1">
        <v>40269021.189999998</v>
      </c>
      <c r="J111" s="1">
        <v>18974042.469999999</v>
      </c>
      <c r="K111" s="2">
        <v>21294978.719999999</v>
      </c>
      <c r="L111" s="1" t="e">
        <f>INDEX(Cost!$D:$D,MATCH(รายละเอียด!$C111,Cost!$A:$A,0))</f>
        <v>#N/A</v>
      </c>
      <c r="M111" s="1" t="e">
        <f t="shared" si="4"/>
        <v>#N/A</v>
      </c>
      <c r="N111" s="2" t="e">
        <f t="shared" si="5"/>
        <v>#N/A</v>
      </c>
      <c r="O111" t="str">
        <f t="shared" si="3"/>
        <v>C</v>
      </c>
    </row>
    <row r="112" spans="1:15" customFormat="1" hidden="1">
      <c r="A112">
        <v>2</v>
      </c>
      <c r="B112" t="s">
        <v>218</v>
      </c>
      <c r="C112" t="s">
        <v>227</v>
      </c>
      <c r="D112" t="s">
        <v>228</v>
      </c>
      <c r="E112" t="s">
        <v>9</v>
      </c>
      <c r="F112" s="1">
        <v>30091319.59</v>
      </c>
      <c r="G112" s="1">
        <v>16313630.970000001</v>
      </c>
      <c r="H112" s="2">
        <v>1.84</v>
      </c>
      <c r="I112" s="1">
        <v>30091319.59</v>
      </c>
      <c r="J112" s="1">
        <v>16313630.970000001</v>
      </c>
      <c r="K112" s="2">
        <v>13777688.619999999</v>
      </c>
      <c r="L112" s="1" t="e">
        <f>INDEX(Cost!$D:$D,MATCH(รายละเอียด!$C112,Cost!$A:$A,0))</f>
        <v>#N/A</v>
      </c>
      <c r="M112" s="1" t="e">
        <f t="shared" si="4"/>
        <v>#N/A</v>
      </c>
      <c r="N112" s="2" t="e">
        <f t="shared" si="5"/>
        <v>#N/A</v>
      </c>
      <c r="O112" t="str">
        <f t="shared" si="3"/>
        <v>D</v>
      </c>
    </row>
    <row r="113" spans="1:15" customFormat="1" hidden="1">
      <c r="A113">
        <v>2</v>
      </c>
      <c r="B113" t="s">
        <v>218</v>
      </c>
      <c r="C113" t="s">
        <v>229</v>
      </c>
      <c r="D113" t="s">
        <v>230</v>
      </c>
      <c r="E113" t="s">
        <v>9</v>
      </c>
      <c r="F113" s="1">
        <v>108501741.53</v>
      </c>
      <c r="G113" s="1">
        <v>30946250.07</v>
      </c>
      <c r="H113" s="2">
        <v>3.51</v>
      </c>
      <c r="I113" s="1">
        <v>108501741.53</v>
      </c>
      <c r="J113" s="1">
        <v>30946250.07</v>
      </c>
      <c r="K113" s="2">
        <v>77555491.459999993</v>
      </c>
      <c r="L113" s="1" t="e">
        <f>INDEX(Cost!$D:$D,MATCH(รายละเอียด!$C113,Cost!$A:$A,0))</f>
        <v>#N/A</v>
      </c>
      <c r="M113" s="1" t="e">
        <f t="shared" si="4"/>
        <v>#N/A</v>
      </c>
      <c r="N113" s="2" t="e">
        <f t="shared" si="5"/>
        <v>#N/A</v>
      </c>
      <c r="O113" t="str">
        <f t="shared" si="3"/>
        <v>A</v>
      </c>
    </row>
    <row r="114" spans="1:15" customFormat="1" hidden="1">
      <c r="A114">
        <v>2</v>
      </c>
      <c r="B114" t="s">
        <v>218</v>
      </c>
      <c r="C114" t="s">
        <v>231</v>
      </c>
      <c r="D114" t="s">
        <v>232</v>
      </c>
      <c r="E114" t="s">
        <v>9</v>
      </c>
      <c r="F114" s="1">
        <v>153815372.63</v>
      </c>
      <c r="G114" s="1">
        <v>46552887</v>
      </c>
      <c r="H114" s="2">
        <v>3.3</v>
      </c>
      <c r="I114" s="1">
        <v>153815372.63</v>
      </c>
      <c r="J114" s="1">
        <v>46552887</v>
      </c>
      <c r="K114" s="2">
        <v>107262485.63</v>
      </c>
      <c r="L114" s="1" t="e">
        <f>INDEX(Cost!$D:$D,MATCH(รายละเอียด!$C114,Cost!$A:$A,0))</f>
        <v>#N/A</v>
      </c>
      <c r="M114" s="1" t="e">
        <f t="shared" si="4"/>
        <v>#N/A</v>
      </c>
      <c r="N114" s="2" t="e">
        <f t="shared" si="5"/>
        <v>#N/A</v>
      </c>
      <c r="O114" t="str">
        <f t="shared" si="3"/>
        <v>A</v>
      </c>
    </row>
    <row r="115" spans="1:15" customFormat="1" hidden="1">
      <c r="A115">
        <v>2</v>
      </c>
      <c r="B115" t="s">
        <v>218</v>
      </c>
      <c r="C115" t="s">
        <v>233</v>
      </c>
      <c r="D115" t="s">
        <v>234</v>
      </c>
      <c r="E115" t="s">
        <v>9</v>
      </c>
      <c r="F115" s="1">
        <v>8217427.6900000004</v>
      </c>
      <c r="G115" s="1">
        <v>28378703.870000001</v>
      </c>
      <c r="H115" s="2">
        <v>0.28999999999999998</v>
      </c>
      <c r="I115" s="1">
        <v>8212927.6900000004</v>
      </c>
      <c r="J115" s="1">
        <v>28378703.870000001</v>
      </c>
      <c r="K115" s="2">
        <v>-20165776.18</v>
      </c>
      <c r="L115" s="1" t="e">
        <f>INDEX(Cost!$D:$D,MATCH(รายละเอียด!$C115,Cost!$A:$A,0))</f>
        <v>#N/A</v>
      </c>
      <c r="M115" s="1" t="e">
        <f t="shared" si="4"/>
        <v>#N/A</v>
      </c>
      <c r="N115" s="2" t="e">
        <f t="shared" si="5"/>
        <v>#N/A</v>
      </c>
      <c r="O115" t="str">
        <f t="shared" si="3"/>
        <v>not</v>
      </c>
    </row>
    <row r="116" spans="1:15" customFormat="1" hidden="1">
      <c r="A116">
        <v>2</v>
      </c>
      <c r="B116" t="s">
        <v>218</v>
      </c>
      <c r="C116" t="s">
        <v>235</v>
      </c>
      <c r="D116" t="s">
        <v>236</v>
      </c>
      <c r="E116" t="s">
        <v>9</v>
      </c>
      <c r="F116" s="1">
        <v>75398041.900000006</v>
      </c>
      <c r="G116" s="1">
        <v>11591247.27</v>
      </c>
      <c r="H116" s="2">
        <v>6.5</v>
      </c>
      <c r="I116" s="1">
        <v>75398041.900000006</v>
      </c>
      <c r="J116" s="1">
        <v>11591247.27</v>
      </c>
      <c r="K116" s="2">
        <v>63806794.630000003</v>
      </c>
      <c r="L116" s="1" t="e">
        <f>INDEX(Cost!$D:$D,MATCH(รายละเอียด!$C116,Cost!$A:$A,0))</f>
        <v>#N/A</v>
      </c>
      <c r="M116" s="1" t="e">
        <f t="shared" si="4"/>
        <v>#N/A</v>
      </c>
      <c r="N116" s="2" t="e">
        <f t="shared" si="5"/>
        <v>#N/A</v>
      </c>
      <c r="O116" t="str">
        <f t="shared" si="3"/>
        <v>A</v>
      </c>
    </row>
    <row r="117" spans="1:15" customFormat="1" hidden="1">
      <c r="A117">
        <v>2</v>
      </c>
      <c r="B117" t="s">
        <v>237</v>
      </c>
      <c r="C117" t="s">
        <v>238</v>
      </c>
      <c r="D117" t="s">
        <v>239</v>
      </c>
      <c r="E117" t="s">
        <v>6</v>
      </c>
      <c r="F117" s="1">
        <v>1034406728.2</v>
      </c>
      <c r="G117" s="1">
        <v>538685902.74000001</v>
      </c>
      <c r="H117" s="2">
        <v>1.92</v>
      </c>
      <c r="I117" s="1">
        <v>1034406728.2</v>
      </c>
      <c r="J117" s="1">
        <v>538685902.74000001</v>
      </c>
      <c r="K117" s="2">
        <v>495720825.45999998</v>
      </c>
      <c r="L117" s="1" t="e">
        <f>INDEX(Cost!$D:$D,MATCH(รายละเอียด!$C117,Cost!$A:$A,0))</f>
        <v>#N/A</v>
      </c>
      <c r="M117" s="1" t="e">
        <f t="shared" si="4"/>
        <v>#N/A</v>
      </c>
      <c r="N117" s="2" t="e">
        <f t="shared" si="5"/>
        <v>#N/A</v>
      </c>
      <c r="O117" t="str">
        <f t="shared" si="3"/>
        <v>D</v>
      </c>
    </row>
    <row r="118" spans="1:15" customFormat="1" hidden="1">
      <c r="A118">
        <v>2</v>
      </c>
      <c r="B118" t="s">
        <v>237</v>
      </c>
      <c r="C118" t="s">
        <v>240</v>
      </c>
      <c r="D118" t="s">
        <v>241</v>
      </c>
      <c r="E118" t="s">
        <v>9</v>
      </c>
      <c r="F118" s="1">
        <v>47025318.090000004</v>
      </c>
      <c r="G118" s="1">
        <v>14496798.9</v>
      </c>
      <c r="H118" s="2">
        <v>3.24</v>
      </c>
      <c r="I118" s="1">
        <v>46359018.090000004</v>
      </c>
      <c r="J118" s="1">
        <v>14496798.9</v>
      </c>
      <c r="K118" s="2">
        <v>31862219.190000001</v>
      </c>
      <c r="L118" s="1" t="e">
        <f>INDEX(Cost!$D:$D,MATCH(รายละเอียด!$C118,Cost!$A:$A,0))</f>
        <v>#N/A</v>
      </c>
      <c r="M118" s="1" t="e">
        <f t="shared" si="4"/>
        <v>#N/A</v>
      </c>
      <c r="N118" s="2" t="e">
        <f t="shared" si="5"/>
        <v>#N/A</v>
      </c>
      <c r="O118" t="str">
        <f t="shared" si="3"/>
        <v>A</v>
      </c>
    </row>
    <row r="119" spans="1:15" customFormat="1" hidden="1">
      <c r="A119">
        <v>2</v>
      </c>
      <c r="B119" t="s">
        <v>237</v>
      </c>
      <c r="C119" t="s">
        <v>242</v>
      </c>
      <c r="D119" t="s">
        <v>243</v>
      </c>
      <c r="E119" t="s">
        <v>9</v>
      </c>
      <c r="F119" s="1">
        <v>54478928.539999999</v>
      </c>
      <c r="G119" s="1">
        <v>22580091.109999999</v>
      </c>
      <c r="H119" s="2">
        <v>2.41</v>
      </c>
      <c r="I119" s="1">
        <v>53072616.039999999</v>
      </c>
      <c r="J119" s="1">
        <v>22580091.109999999</v>
      </c>
      <c r="K119" s="2">
        <v>30492524.93</v>
      </c>
      <c r="L119" s="1" t="e">
        <f>INDEX(Cost!$D:$D,MATCH(รายละเอียด!$C119,Cost!$A:$A,0))</f>
        <v>#N/A</v>
      </c>
      <c r="M119" s="1" t="e">
        <f t="shared" si="4"/>
        <v>#N/A</v>
      </c>
      <c r="N119" s="2" t="e">
        <f t="shared" si="5"/>
        <v>#N/A</v>
      </c>
      <c r="O119" t="str">
        <f t="shared" si="3"/>
        <v>C</v>
      </c>
    </row>
    <row r="120" spans="1:15" customFormat="1" hidden="1">
      <c r="A120">
        <v>2</v>
      </c>
      <c r="B120" t="s">
        <v>237</v>
      </c>
      <c r="C120" t="s">
        <v>244</v>
      </c>
      <c r="D120" t="s">
        <v>245</v>
      </c>
      <c r="E120" t="s">
        <v>9</v>
      </c>
      <c r="F120" s="1">
        <v>60090353.140000001</v>
      </c>
      <c r="G120" s="1">
        <v>22950401.100000001</v>
      </c>
      <c r="H120" s="2">
        <v>2.62</v>
      </c>
      <c r="I120" s="1">
        <v>60090353.140000001</v>
      </c>
      <c r="J120" s="1">
        <v>22950401.100000001</v>
      </c>
      <c r="K120" s="2">
        <v>37139952.039999999</v>
      </c>
      <c r="L120" s="1" t="e">
        <f>INDEX(Cost!$D:$D,MATCH(รายละเอียด!$C120,Cost!$A:$A,0))</f>
        <v>#N/A</v>
      </c>
      <c r="M120" s="1" t="e">
        <f t="shared" si="4"/>
        <v>#N/A</v>
      </c>
      <c r="N120" s="2" t="e">
        <f t="shared" si="5"/>
        <v>#N/A</v>
      </c>
      <c r="O120" t="str">
        <f t="shared" si="3"/>
        <v>B</v>
      </c>
    </row>
    <row r="121" spans="1:15" customFormat="1" hidden="1">
      <c r="A121">
        <v>2</v>
      </c>
      <c r="B121" t="s">
        <v>237</v>
      </c>
      <c r="C121" t="s">
        <v>246</v>
      </c>
      <c r="D121" t="s">
        <v>247</v>
      </c>
      <c r="E121" t="s">
        <v>9</v>
      </c>
      <c r="F121" s="1">
        <v>69350226.929900005</v>
      </c>
      <c r="G121" s="1">
        <v>22772723.629999999</v>
      </c>
      <c r="H121" s="2">
        <v>3.05</v>
      </c>
      <c r="I121" s="1">
        <v>69304726.929900005</v>
      </c>
      <c r="J121" s="1">
        <v>22772723.629999999</v>
      </c>
      <c r="K121" s="2">
        <v>46532003.299999997</v>
      </c>
      <c r="L121" s="1" t="e">
        <f>INDEX(Cost!$D:$D,MATCH(รายละเอียด!$C121,Cost!$A:$A,0))</f>
        <v>#N/A</v>
      </c>
      <c r="M121" s="1" t="e">
        <f t="shared" si="4"/>
        <v>#N/A</v>
      </c>
      <c r="N121" s="2" t="e">
        <f t="shared" si="5"/>
        <v>#N/A</v>
      </c>
      <c r="O121" t="str">
        <f t="shared" si="3"/>
        <v>A</v>
      </c>
    </row>
    <row r="122" spans="1:15" customFormat="1" hidden="1">
      <c r="A122">
        <v>2</v>
      </c>
      <c r="B122" t="s">
        <v>237</v>
      </c>
      <c r="C122" t="s">
        <v>248</v>
      </c>
      <c r="D122" t="s">
        <v>249</v>
      </c>
      <c r="E122" t="s">
        <v>9</v>
      </c>
      <c r="F122" s="1">
        <v>101507816.25</v>
      </c>
      <c r="G122" s="1">
        <v>12898433.939999999</v>
      </c>
      <c r="H122" s="2">
        <v>7.87</v>
      </c>
      <c r="I122" s="1">
        <v>100320850</v>
      </c>
      <c r="J122" s="1">
        <v>12898433.939999999</v>
      </c>
      <c r="K122" s="2">
        <v>87422416.060000002</v>
      </c>
      <c r="L122" s="1" t="e">
        <f>INDEX(Cost!$D:$D,MATCH(รายละเอียด!$C122,Cost!$A:$A,0))</f>
        <v>#N/A</v>
      </c>
      <c r="M122" s="1" t="e">
        <f t="shared" si="4"/>
        <v>#N/A</v>
      </c>
      <c r="N122" s="2" t="e">
        <f t="shared" si="5"/>
        <v>#N/A</v>
      </c>
      <c r="O122" t="str">
        <f t="shared" si="3"/>
        <v>A</v>
      </c>
    </row>
    <row r="123" spans="1:15" customFormat="1" hidden="1">
      <c r="A123">
        <v>2</v>
      </c>
      <c r="B123" t="s">
        <v>237</v>
      </c>
      <c r="C123" t="s">
        <v>250</v>
      </c>
      <c r="D123" t="s">
        <v>251</v>
      </c>
      <c r="E123" t="s">
        <v>9</v>
      </c>
      <c r="F123" s="1">
        <v>122168218.28</v>
      </c>
      <c r="G123" s="1">
        <v>42330451.920000002</v>
      </c>
      <c r="H123" s="2">
        <v>2.89</v>
      </c>
      <c r="I123" s="1">
        <v>122168218.28</v>
      </c>
      <c r="J123" s="1">
        <v>42330451.920000002</v>
      </c>
      <c r="K123" s="2">
        <v>79837766.359999999</v>
      </c>
      <c r="L123" s="1" t="e">
        <f>INDEX(Cost!$D:$D,MATCH(รายละเอียด!$C123,Cost!$A:$A,0))</f>
        <v>#N/A</v>
      </c>
      <c r="M123" s="1" t="e">
        <f t="shared" si="4"/>
        <v>#N/A</v>
      </c>
      <c r="N123" s="2" t="e">
        <f t="shared" si="5"/>
        <v>#N/A</v>
      </c>
      <c r="O123" t="str">
        <f t="shared" si="3"/>
        <v>B</v>
      </c>
    </row>
    <row r="124" spans="1:15" customFormat="1" hidden="1">
      <c r="A124">
        <v>2</v>
      </c>
      <c r="B124" t="s">
        <v>237</v>
      </c>
      <c r="C124" t="s">
        <v>252</v>
      </c>
      <c r="D124" t="s">
        <v>253</v>
      </c>
      <c r="E124" t="s">
        <v>9</v>
      </c>
      <c r="F124" s="1">
        <v>59100933.770000003</v>
      </c>
      <c r="G124" s="1">
        <v>14474671.3399</v>
      </c>
      <c r="H124" s="2">
        <v>4.08</v>
      </c>
      <c r="I124" s="1">
        <v>58324308.770000003</v>
      </c>
      <c r="J124" s="1">
        <v>14474671.3399</v>
      </c>
      <c r="K124" s="2">
        <v>43849637.43</v>
      </c>
      <c r="L124" s="1" t="e">
        <f>INDEX(Cost!$D:$D,MATCH(รายละเอียด!$C124,Cost!$A:$A,0))</f>
        <v>#N/A</v>
      </c>
      <c r="M124" s="1" t="e">
        <f t="shared" si="4"/>
        <v>#N/A</v>
      </c>
      <c r="N124" s="2" t="e">
        <f t="shared" si="5"/>
        <v>#N/A</v>
      </c>
      <c r="O124" t="str">
        <f t="shared" si="3"/>
        <v>A</v>
      </c>
    </row>
    <row r="125" spans="1:15" customFormat="1" hidden="1">
      <c r="A125">
        <v>2</v>
      </c>
      <c r="B125" t="s">
        <v>237</v>
      </c>
      <c r="C125" t="s">
        <v>254</v>
      </c>
      <c r="D125" t="s">
        <v>255</v>
      </c>
      <c r="E125" t="s">
        <v>9</v>
      </c>
      <c r="F125" s="1">
        <v>124440675.08</v>
      </c>
      <c r="G125" s="1">
        <v>42012224.719999999</v>
      </c>
      <c r="H125" s="2">
        <v>2.96</v>
      </c>
      <c r="I125" s="1">
        <v>123193309.08</v>
      </c>
      <c r="J125" s="1">
        <v>42012224.719999999</v>
      </c>
      <c r="K125" s="2">
        <v>81181084.359999999</v>
      </c>
      <c r="L125" s="1" t="e">
        <f>INDEX(Cost!$D:$D,MATCH(รายละเอียด!$C125,Cost!$A:$A,0))</f>
        <v>#N/A</v>
      </c>
      <c r="M125" s="1" t="e">
        <f t="shared" si="4"/>
        <v>#N/A</v>
      </c>
      <c r="N125" s="2" t="e">
        <f t="shared" si="5"/>
        <v>#N/A</v>
      </c>
      <c r="O125" t="str">
        <f t="shared" si="3"/>
        <v>B</v>
      </c>
    </row>
    <row r="126" spans="1:15" customFormat="1" hidden="1">
      <c r="A126">
        <v>2</v>
      </c>
      <c r="B126" t="s">
        <v>256</v>
      </c>
      <c r="C126" t="s">
        <v>257</v>
      </c>
      <c r="D126" t="s">
        <v>258</v>
      </c>
      <c r="E126" t="s">
        <v>47</v>
      </c>
      <c r="F126" s="1">
        <v>249158532.47</v>
      </c>
      <c r="G126" s="1">
        <v>232836379.25999999</v>
      </c>
      <c r="H126" s="2">
        <v>1.07</v>
      </c>
      <c r="I126" s="1">
        <v>249158532.47</v>
      </c>
      <c r="J126" s="1">
        <v>232836379.25999999</v>
      </c>
      <c r="K126" s="2">
        <v>16322153.210000001</v>
      </c>
      <c r="L126" s="1" t="e">
        <f>INDEX(Cost!$D:$D,MATCH(รายละเอียด!$C126,Cost!$A:$A,0))</f>
        <v>#N/A</v>
      </c>
      <c r="M126" s="1" t="e">
        <f t="shared" si="4"/>
        <v>#N/A</v>
      </c>
      <c r="N126" s="2" t="e">
        <f t="shared" si="5"/>
        <v>#N/A</v>
      </c>
      <c r="O126" t="str">
        <f t="shared" si="3"/>
        <v>not</v>
      </c>
    </row>
    <row r="127" spans="1:15" customFormat="1" hidden="1">
      <c r="A127">
        <v>2</v>
      </c>
      <c r="B127" t="s">
        <v>256</v>
      </c>
      <c r="C127" t="s">
        <v>259</v>
      </c>
      <c r="D127" t="s">
        <v>260</v>
      </c>
      <c r="E127" t="s">
        <v>9</v>
      </c>
      <c r="F127" s="1">
        <v>11942822.41</v>
      </c>
      <c r="G127" s="1">
        <v>26107517.350000001</v>
      </c>
      <c r="H127" s="2">
        <v>0.46</v>
      </c>
      <c r="I127" s="1">
        <v>11939582.41</v>
      </c>
      <c r="J127" s="1">
        <v>26107517.350000001</v>
      </c>
      <c r="K127" s="2">
        <v>-14167934.939999999</v>
      </c>
      <c r="L127" s="1" t="e">
        <f>INDEX(Cost!$D:$D,MATCH(รายละเอียด!$C127,Cost!$A:$A,0))</f>
        <v>#N/A</v>
      </c>
      <c r="M127" s="1" t="e">
        <f t="shared" si="4"/>
        <v>#N/A</v>
      </c>
      <c r="N127" s="2" t="e">
        <f t="shared" si="5"/>
        <v>#N/A</v>
      </c>
      <c r="O127" t="str">
        <f t="shared" si="3"/>
        <v>not</v>
      </c>
    </row>
    <row r="128" spans="1:15" customFormat="1" hidden="1">
      <c r="A128">
        <v>2</v>
      </c>
      <c r="B128" t="s">
        <v>256</v>
      </c>
      <c r="C128" t="s">
        <v>261</v>
      </c>
      <c r="D128" t="s">
        <v>262</v>
      </c>
      <c r="E128" t="s">
        <v>9</v>
      </c>
      <c r="F128" s="1">
        <v>93722368.200000003</v>
      </c>
      <c r="G128" s="1">
        <v>57349687.109999999</v>
      </c>
      <c r="H128" s="2">
        <v>1.63</v>
      </c>
      <c r="I128" s="1">
        <v>93722368.200000003</v>
      </c>
      <c r="J128" s="1">
        <v>57349687.109999999</v>
      </c>
      <c r="K128" s="2">
        <v>36372681.090000004</v>
      </c>
      <c r="L128" s="1" t="e">
        <f>INDEX(Cost!$D:$D,MATCH(รายละเอียด!$C128,Cost!$A:$A,0))</f>
        <v>#N/A</v>
      </c>
      <c r="M128" s="1" t="e">
        <f t="shared" si="4"/>
        <v>#N/A</v>
      </c>
      <c r="N128" s="2" t="e">
        <f t="shared" si="5"/>
        <v>#N/A</v>
      </c>
      <c r="O128" t="str">
        <f t="shared" si="3"/>
        <v>D</v>
      </c>
    </row>
    <row r="129" spans="1:15" customFormat="1" hidden="1">
      <c r="A129">
        <v>2</v>
      </c>
      <c r="B129" t="s">
        <v>256</v>
      </c>
      <c r="C129" t="s">
        <v>263</v>
      </c>
      <c r="D129" t="s">
        <v>264</v>
      </c>
      <c r="E129" t="s">
        <v>47</v>
      </c>
      <c r="F129" s="1">
        <v>74202496.230000004</v>
      </c>
      <c r="G129" s="1">
        <v>54669773.840000004</v>
      </c>
      <c r="H129" s="2">
        <v>1.36</v>
      </c>
      <c r="I129" s="1">
        <v>74202496.230000004</v>
      </c>
      <c r="J129" s="1">
        <v>54669773.840000004</v>
      </c>
      <c r="K129" s="2">
        <v>19532722.390000001</v>
      </c>
      <c r="L129" s="1" t="e">
        <f>INDEX(Cost!$D:$D,MATCH(รายละเอียด!$C129,Cost!$A:$A,0))</f>
        <v>#N/A</v>
      </c>
      <c r="M129" s="1" t="e">
        <f t="shared" si="4"/>
        <v>#N/A</v>
      </c>
      <c r="N129" s="2" t="e">
        <f t="shared" si="5"/>
        <v>#N/A</v>
      </c>
      <c r="O129" t="str">
        <f t="shared" si="3"/>
        <v>not</v>
      </c>
    </row>
    <row r="130" spans="1:15" customFormat="1" hidden="1">
      <c r="A130">
        <v>2</v>
      </c>
      <c r="B130" t="s">
        <v>256</v>
      </c>
      <c r="C130" t="s">
        <v>265</v>
      </c>
      <c r="D130" t="s">
        <v>266</v>
      </c>
      <c r="E130" t="s">
        <v>9</v>
      </c>
      <c r="F130" s="1">
        <v>24045284.109999999</v>
      </c>
      <c r="G130" s="1">
        <v>14855333.310000001</v>
      </c>
      <c r="H130" s="2">
        <v>1.62</v>
      </c>
      <c r="I130" s="1">
        <v>24042964.109999999</v>
      </c>
      <c r="J130" s="1">
        <v>14855333.310000001</v>
      </c>
      <c r="K130" s="2">
        <v>9187630.8000000007</v>
      </c>
      <c r="L130" s="1" t="e">
        <f>INDEX(Cost!$D:$D,MATCH(รายละเอียด!$C130,Cost!$A:$A,0))</f>
        <v>#N/A</v>
      </c>
      <c r="M130" s="1" t="e">
        <f t="shared" si="4"/>
        <v>#N/A</v>
      </c>
      <c r="N130" s="2" t="e">
        <f t="shared" si="5"/>
        <v>#N/A</v>
      </c>
      <c r="O130" t="str">
        <f t="shared" si="3"/>
        <v>D</v>
      </c>
    </row>
    <row r="131" spans="1:15" customFormat="1" hidden="1">
      <c r="A131">
        <v>2</v>
      </c>
      <c r="B131" t="s">
        <v>256</v>
      </c>
      <c r="C131" t="s">
        <v>267</v>
      </c>
      <c r="D131" t="s">
        <v>268</v>
      </c>
      <c r="E131" t="s">
        <v>9</v>
      </c>
      <c r="F131" s="1">
        <v>30477573.66</v>
      </c>
      <c r="G131" s="1">
        <v>28962911.460000001</v>
      </c>
      <c r="H131" s="2">
        <v>1.05</v>
      </c>
      <c r="I131" s="1">
        <v>30477573.66</v>
      </c>
      <c r="J131" s="1">
        <v>28962911.460000001</v>
      </c>
      <c r="K131" s="2">
        <v>1514662.2</v>
      </c>
      <c r="L131" s="1" t="e">
        <f>INDEX(Cost!$D:$D,MATCH(รายละเอียด!$C131,Cost!$A:$A,0))</f>
        <v>#N/A</v>
      </c>
      <c r="M131" s="1" t="e">
        <f t="shared" si="4"/>
        <v>#N/A</v>
      </c>
      <c r="N131" s="2" t="e">
        <f t="shared" si="5"/>
        <v>#N/A</v>
      </c>
      <c r="O131" t="str">
        <f t="shared" si="3"/>
        <v>not</v>
      </c>
    </row>
    <row r="132" spans="1:15" customFormat="1" hidden="1">
      <c r="A132">
        <v>2</v>
      </c>
      <c r="B132" t="s">
        <v>256</v>
      </c>
      <c r="C132" t="s">
        <v>269</v>
      </c>
      <c r="D132" t="s">
        <v>270</v>
      </c>
      <c r="E132" t="s">
        <v>9</v>
      </c>
      <c r="F132" s="1">
        <v>67329297.359999999</v>
      </c>
      <c r="G132" s="1">
        <v>27663433.48</v>
      </c>
      <c r="H132" s="2">
        <v>2.4300000000000002</v>
      </c>
      <c r="I132" s="1">
        <v>67329297.359999999</v>
      </c>
      <c r="J132" s="1">
        <v>27663433.48</v>
      </c>
      <c r="K132" s="2">
        <v>39665863.880000003</v>
      </c>
      <c r="L132" s="1" t="e">
        <f>INDEX(Cost!$D:$D,MATCH(รายละเอียด!$C132,Cost!$A:$A,0))</f>
        <v>#N/A</v>
      </c>
      <c r="M132" s="1" t="e">
        <f t="shared" si="4"/>
        <v>#N/A</v>
      </c>
      <c r="N132" s="2" t="e">
        <f t="shared" si="5"/>
        <v>#N/A</v>
      </c>
      <c r="O132" t="str">
        <f t="shared" si="3"/>
        <v>C</v>
      </c>
    </row>
    <row r="133" spans="1:15" customFormat="1" hidden="1">
      <c r="A133">
        <v>2</v>
      </c>
      <c r="B133" t="s">
        <v>256</v>
      </c>
      <c r="C133" t="s">
        <v>271</v>
      </c>
      <c r="D133" t="s">
        <v>272</v>
      </c>
      <c r="E133" t="s">
        <v>9</v>
      </c>
      <c r="F133" s="1">
        <v>31844084.350000001</v>
      </c>
      <c r="G133" s="1">
        <v>11600924.32</v>
      </c>
      <c r="H133" s="2">
        <v>2.75</v>
      </c>
      <c r="I133" s="1">
        <v>31844084.350000001</v>
      </c>
      <c r="J133" s="1">
        <v>11600924.32</v>
      </c>
      <c r="K133" s="2">
        <v>20243160.030000001</v>
      </c>
      <c r="L133" s="1" t="e">
        <f>INDEX(Cost!$D:$D,MATCH(รายละเอียด!$C133,Cost!$A:$A,0))</f>
        <v>#N/A</v>
      </c>
      <c r="M133" s="1" t="e">
        <f t="shared" si="4"/>
        <v>#N/A</v>
      </c>
      <c r="N133" s="2" t="e">
        <f t="shared" si="5"/>
        <v>#N/A</v>
      </c>
      <c r="O133" t="str">
        <f t="shared" si="3"/>
        <v>B</v>
      </c>
    </row>
    <row r="134" spans="1:15" customFormat="1" hidden="1">
      <c r="A134">
        <v>2</v>
      </c>
      <c r="B134" t="s">
        <v>256</v>
      </c>
      <c r="C134" t="s">
        <v>273</v>
      </c>
      <c r="D134" t="s">
        <v>274</v>
      </c>
      <c r="E134" t="s">
        <v>9</v>
      </c>
      <c r="F134" s="1">
        <v>23000201.550000001</v>
      </c>
      <c r="G134" s="1">
        <v>15214479.67</v>
      </c>
      <c r="H134" s="2">
        <v>1.51</v>
      </c>
      <c r="I134" s="1">
        <v>22714757.550000001</v>
      </c>
      <c r="J134" s="1">
        <v>15214479.67</v>
      </c>
      <c r="K134" s="2">
        <v>7500277.8799999999</v>
      </c>
      <c r="L134" s="1" t="e">
        <f>INDEX(Cost!$D:$D,MATCH(รายละเอียด!$C134,Cost!$A:$A,0))</f>
        <v>#N/A</v>
      </c>
      <c r="M134" s="1" t="e">
        <f t="shared" si="4"/>
        <v>#N/A</v>
      </c>
      <c r="N134" s="2" t="e">
        <f t="shared" si="5"/>
        <v>#N/A</v>
      </c>
      <c r="O134" t="str">
        <f t="shared" ref="O134:O197" si="6">IF(H134&gt;3,"A",IF(H134&gt;=2.51,"B",IF(H134&gt;=2.01,"C",IF(H134&gt;=1.51,"D","not"))))</f>
        <v>D</v>
      </c>
    </row>
    <row r="135" spans="1:15" customFormat="1" hidden="1">
      <c r="A135">
        <v>2</v>
      </c>
      <c r="B135" t="s">
        <v>256</v>
      </c>
      <c r="C135" t="s">
        <v>275</v>
      </c>
      <c r="D135" t="s">
        <v>276</v>
      </c>
      <c r="E135" t="s">
        <v>9</v>
      </c>
      <c r="F135" s="1">
        <v>33345189.109999999</v>
      </c>
      <c r="G135" s="1">
        <v>11344558.58</v>
      </c>
      <c r="H135" s="2">
        <v>2.94</v>
      </c>
      <c r="I135" s="1">
        <v>33345189.109999999</v>
      </c>
      <c r="J135" s="1">
        <v>11344558.58</v>
      </c>
      <c r="K135" s="2">
        <v>22000630.530000001</v>
      </c>
      <c r="L135" s="1" t="e">
        <f>INDEX(Cost!$D:$D,MATCH(รายละเอียด!$C135,Cost!$A:$A,0))</f>
        <v>#N/A</v>
      </c>
      <c r="M135" s="1" t="e">
        <f t="shared" ref="M135:M198" si="7">(L135/11)*3</f>
        <v>#N/A</v>
      </c>
      <c r="N135" s="2" t="e">
        <f t="shared" ref="N135:N198" si="8">K135-M135</f>
        <v>#N/A</v>
      </c>
      <c r="O135" t="str">
        <f t="shared" si="6"/>
        <v>B</v>
      </c>
    </row>
    <row r="136" spans="1:15" customFormat="1" hidden="1">
      <c r="A136">
        <v>2</v>
      </c>
      <c r="B136" t="s">
        <v>256</v>
      </c>
      <c r="C136" t="s">
        <v>277</v>
      </c>
      <c r="D136" t="s">
        <v>278</v>
      </c>
      <c r="E136" t="s">
        <v>9</v>
      </c>
      <c r="F136" s="1">
        <v>29860309.039999999</v>
      </c>
      <c r="G136" s="1">
        <v>42112241.490000002</v>
      </c>
      <c r="H136" s="2">
        <v>0.71</v>
      </c>
      <c r="I136" s="1">
        <v>29684570.039999999</v>
      </c>
      <c r="J136" s="1">
        <v>42112241.490000002</v>
      </c>
      <c r="K136" s="2">
        <v>-12427671.449999999</v>
      </c>
      <c r="L136" s="1" t="e">
        <f>INDEX(Cost!$D:$D,MATCH(รายละเอียด!$C136,Cost!$A:$A,0))</f>
        <v>#N/A</v>
      </c>
      <c r="M136" s="1" t="e">
        <f t="shared" si="7"/>
        <v>#N/A</v>
      </c>
      <c r="N136" s="2" t="e">
        <f t="shared" si="8"/>
        <v>#N/A</v>
      </c>
      <c r="O136" t="str">
        <f t="shared" si="6"/>
        <v>not</v>
      </c>
    </row>
    <row r="137" spans="1:15" customFormat="1" hidden="1">
      <c r="A137">
        <v>2</v>
      </c>
      <c r="B137" t="s">
        <v>279</v>
      </c>
      <c r="C137" t="s">
        <v>280</v>
      </c>
      <c r="D137" t="s">
        <v>281</v>
      </c>
      <c r="E137" t="s">
        <v>47</v>
      </c>
      <c r="F137" s="1">
        <v>377552302.12</v>
      </c>
      <c r="G137" s="1">
        <v>74303517.090000004</v>
      </c>
      <c r="H137" s="2">
        <v>5.08</v>
      </c>
      <c r="I137" s="1">
        <v>377552302.12</v>
      </c>
      <c r="J137" s="1">
        <v>75083974.090000004</v>
      </c>
      <c r="K137" s="2">
        <v>302468328.02999997</v>
      </c>
      <c r="L137" s="1" t="e">
        <f>INDEX(Cost!$D:$D,MATCH(รายละเอียด!$C137,Cost!$A:$A,0))</f>
        <v>#N/A</v>
      </c>
      <c r="M137" s="1" t="e">
        <f t="shared" si="7"/>
        <v>#N/A</v>
      </c>
      <c r="N137" s="2" t="e">
        <f t="shared" si="8"/>
        <v>#N/A</v>
      </c>
      <c r="O137" t="str">
        <f t="shared" si="6"/>
        <v>A</v>
      </c>
    </row>
    <row r="138" spans="1:15" customFormat="1" hidden="1">
      <c r="A138">
        <v>2</v>
      </c>
      <c r="B138" t="s">
        <v>279</v>
      </c>
      <c r="C138" t="s">
        <v>282</v>
      </c>
      <c r="D138" t="s">
        <v>283</v>
      </c>
      <c r="E138" t="s">
        <v>47</v>
      </c>
      <c r="F138" s="1">
        <v>320291292.72000003</v>
      </c>
      <c r="G138" s="1">
        <v>51508114.729999997</v>
      </c>
      <c r="H138" s="2">
        <v>6.22</v>
      </c>
      <c r="I138" s="1">
        <v>320291292.72000003</v>
      </c>
      <c r="J138" s="1">
        <v>51508114.729999997</v>
      </c>
      <c r="K138" s="2">
        <v>268783177.99000001</v>
      </c>
      <c r="L138" s="1" t="e">
        <f>INDEX(Cost!$D:$D,MATCH(รายละเอียด!$C138,Cost!$A:$A,0))</f>
        <v>#N/A</v>
      </c>
      <c r="M138" s="1" t="e">
        <f t="shared" si="7"/>
        <v>#N/A</v>
      </c>
      <c r="N138" s="2" t="e">
        <f t="shared" si="8"/>
        <v>#N/A</v>
      </c>
      <c r="O138" t="str">
        <f t="shared" si="6"/>
        <v>A</v>
      </c>
    </row>
    <row r="139" spans="1:15" customFormat="1" hidden="1">
      <c r="A139">
        <v>2</v>
      </c>
      <c r="B139" t="s">
        <v>279</v>
      </c>
      <c r="C139" t="s">
        <v>284</v>
      </c>
      <c r="D139" t="s">
        <v>285</v>
      </c>
      <c r="E139" t="s">
        <v>9</v>
      </c>
      <c r="F139" s="1">
        <v>44224261.549999997</v>
      </c>
      <c r="G139" s="1">
        <v>7854464.5800000001</v>
      </c>
      <c r="H139" s="2">
        <v>5.63</v>
      </c>
      <c r="I139" s="1">
        <v>43856580.549999997</v>
      </c>
      <c r="J139" s="1">
        <v>7854464.5800000001</v>
      </c>
      <c r="K139" s="2">
        <v>36002115.969999999</v>
      </c>
      <c r="L139" s="1" t="e">
        <f>INDEX(Cost!$D:$D,MATCH(รายละเอียด!$C139,Cost!$A:$A,0))</f>
        <v>#N/A</v>
      </c>
      <c r="M139" s="1" t="e">
        <f t="shared" si="7"/>
        <v>#N/A</v>
      </c>
      <c r="N139" s="2" t="e">
        <f t="shared" si="8"/>
        <v>#N/A</v>
      </c>
      <c r="O139" t="str">
        <f t="shared" si="6"/>
        <v>A</v>
      </c>
    </row>
    <row r="140" spans="1:15" customFormat="1" hidden="1">
      <c r="A140">
        <v>2</v>
      </c>
      <c r="B140" t="s">
        <v>279</v>
      </c>
      <c r="C140" t="s">
        <v>286</v>
      </c>
      <c r="D140" t="s">
        <v>287</v>
      </c>
      <c r="E140" t="s">
        <v>9</v>
      </c>
      <c r="F140" s="1">
        <v>16438192.42</v>
      </c>
      <c r="G140" s="1">
        <v>20477502.66</v>
      </c>
      <c r="H140" s="2">
        <v>0.8</v>
      </c>
      <c r="I140" s="1">
        <v>16438192.42</v>
      </c>
      <c r="J140" s="1">
        <v>20477502.66</v>
      </c>
      <c r="K140" s="2">
        <v>-4039310.24</v>
      </c>
      <c r="L140" s="1" t="e">
        <f>INDEX(Cost!$D:$D,MATCH(รายละเอียด!$C140,Cost!$A:$A,0))</f>
        <v>#N/A</v>
      </c>
      <c r="M140" s="1" t="e">
        <f t="shared" si="7"/>
        <v>#N/A</v>
      </c>
      <c r="N140" s="2" t="e">
        <f t="shared" si="8"/>
        <v>#N/A</v>
      </c>
      <c r="O140" t="str">
        <f t="shared" si="6"/>
        <v>not</v>
      </c>
    </row>
    <row r="141" spans="1:15" customFormat="1" hidden="1">
      <c r="A141">
        <v>2</v>
      </c>
      <c r="B141" t="s">
        <v>279</v>
      </c>
      <c r="C141" t="s">
        <v>288</v>
      </c>
      <c r="D141" t="s">
        <v>289</v>
      </c>
      <c r="E141" t="s">
        <v>9</v>
      </c>
      <c r="F141" s="1">
        <v>60195181.149999999</v>
      </c>
      <c r="G141" s="1">
        <v>31815335.75</v>
      </c>
      <c r="H141" s="2">
        <v>1.89</v>
      </c>
      <c r="I141" s="1">
        <v>60185576.960000001</v>
      </c>
      <c r="J141" s="1">
        <v>31815335.75</v>
      </c>
      <c r="K141" s="2">
        <v>28370241.210000001</v>
      </c>
      <c r="L141" s="1" t="e">
        <f>INDEX(Cost!$D:$D,MATCH(รายละเอียด!$C141,Cost!$A:$A,0))</f>
        <v>#N/A</v>
      </c>
      <c r="M141" s="1" t="e">
        <f t="shared" si="7"/>
        <v>#N/A</v>
      </c>
      <c r="N141" s="2" t="e">
        <f t="shared" si="8"/>
        <v>#N/A</v>
      </c>
      <c r="O141" t="str">
        <f t="shared" si="6"/>
        <v>D</v>
      </c>
    </row>
    <row r="142" spans="1:15" customFormat="1" hidden="1">
      <c r="A142">
        <v>2</v>
      </c>
      <c r="B142" t="s">
        <v>279</v>
      </c>
      <c r="C142" t="s">
        <v>290</v>
      </c>
      <c r="D142" t="s">
        <v>291</v>
      </c>
      <c r="E142" t="s">
        <v>9</v>
      </c>
      <c r="F142" s="1">
        <v>45219090.960000001</v>
      </c>
      <c r="G142" s="1">
        <v>23842080.629999999</v>
      </c>
      <c r="H142" s="2">
        <v>1.9</v>
      </c>
      <c r="I142" s="1">
        <v>45219090.960000001</v>
      </c>
      <c r="J142" s="1">
        <v>23842080.629999999</v>
      </c>
      <c r="K142" s="2">
        <v>21377010.329999998</v>
      </c>
      <c r="L142" s="1" t="e">
        <f>INDEX(Cost!$D:$D,MATCH(รายละเอียด!$C142,Cost!$A:$A,0))</f>
        <v>#N/A</v>
      </c>
      <c r="M142" s="1" t="e">
        <f t="shared" si="7"/>
        <v>#N/A</v>
      </c>
      <c r="N142" s="2" t="e">
        <f t="shared" si="8"/>
        <v>#N/A</v>
      </c>
      <c r="O142" t="str">
        <f t="shared" si="6"/>
        <v>D</v>
      </c>
    </row>
    <row r="143" spans="1:15" customFormat="1" hidden="1">
      <c r="A143">
        <v>2</v>
      </c>
      <c r="B143" t="s">
        <v>279</v>
      </c>
      <c r="C143" t="s">
        <v>292</v>
      </c>
      <c r="D143" t="s">
        <v>293</v>
      </c>
      <c r="E143" t="s">
        <v>9</v>
      </c>
      <c r="F143" s="1">
        <v>57065158.850000001</v>
      </c>
      <c r="G143" s="1">
        <v>31697455.379999999</v>
      </c>
      <c r="H143" s="2">
        <v>1.8</v>
      </c>
      <c r="I143" s="1">
        <v>57065158.850000001</v>
      </c>
      <c r="J143" s="1">
        <v>31796955.379999999</v>
      </c>
      <c r="K143" s="2">
        <v>25268203.469999999</v>
      </c>
      <c r="L143" s="1" t="e">
        <f>INDEX(Cost!$D:$D,MATCH(รายละเอียด!$C143,Cost!$A:$A,0))</f>
        <v>#N/A</v>
      </c>
      <c r="M143" s="1" t="e">
        <f t="shared" si="7"/>
        <v>#N/A</v>
      </c>
      <c r="N143" s="2" t="e">
        <f t="shared" si="8"/>
        <v>#N/A</v>
      </c>
      <c r="O143" t="str">
        <f t="shared" si="6"/>
        <v>D</v>
      </c>
    </row>
    <row r="144" spans="1:15" customFormat="1" hidden="1">
      <c r="A144">
        <v>2</v>
      </c>
      <c r="B144" t="s">
        <v>279</v>
      </c>
      <c r="C144" t="s">
        <v>294</v>
      </c>
      <c r="D144" t="s">
        <v>295</v>
      </c>
      <c r="E144" t="s">
        <v>9</v>
      </c>
      <c r="F144" s="1">
        <v>21282974.960000001</v>
      </c>
      <c r="G144" s="1">
        <v>13118171.91</v>
      </c>
      <c r="H144" s="2">
        <v>1.62</v>
      </c>
      <c r="I144" s="1">
        <v>21281474.949999999</v>
      </c>
      <c r="J144" s="1">
        <v>13118171.91</v>
      </c>
      <c r="K144" s="2">
        <v>8163303.04</v>
      </c>
      <c r="L144" s="1" t="e">
        <f>INDEX(Cost!$D:$D,MATCH(รายละเอียด!$C144,Cost!$A:$A,0))</f>
        <v>#N/A</v>
      </c>
      <c r="M144" s="1" t="e">
        <f t="shared" si="7"/>
        <v>#N/A</v>
      </c>
      <c r="N144" s="2" t="e">
        <f t="shared" si="8"/>
        <v>#N/A</v>
      </c>
      <c r="O144" t="str">
        <f t="shared" si="6"/>
        <v>D</v>
      </c>
    </row>
    <row r="145" spans="1:15" customFormat="1" hidden="1">
      <c r="A145">
        <v>2</v>
      </c>
      <c r="B145" t="s">
        <v>279</v>
      </c>
      <c r="C145" t="s">
        <v>296</v>
      </c>
      <c r="D145" t="s">
        <v>297</v>
      </c>
      <c r="E145" t="s">
        <v>9</v>
      </c>
      <c r="F145" s="1">
        <v>34222183.32</v>
      </c>
      <c r="G145" s="1">
        <v>16787235.309999999</v>
      </c>
      <c r="H145" s="2">
        <v>2.04</v>
      </c>
      <c r="I145" s="1">
        <v>34222183.32</v>
      </c>
      <c r="J145" s="1">
        <v>16787235.309999999</v>
      </c>
      <c r="K145" s="2">
        <v>17434948.010000002</v>
      </c>
      <c r="L145" s="1" t="e">
        <f>INDEX(Cost!$D:$D,MATCH(รายละเอียด!$C145,Cost!$A:$A,0))</f>
        <v>#N/A</v>
      </c>
      <c r="M145" s="1" t="e">
        <f t="shared" si="7"/>
        <v>#N/A</v>
      </c>
      <c r="N145" s="2" t="e">
        <f t="shared" si="8"/>
        <v>#N/A</v>
      </c>
      <c r="O145" t="str">
        <f t="shared" si="6"/>
        <v>C</v>
      </c>
    </row>
    <row r="146" spans="1:15" customFormat="1" hidden="1">
      <c r="A146">
        <v>2</v>
      </c>
      <c r="B146" t="s">
        <v>298</v>
      </c>
      <c r="C146" t="s">
        <v>299</v>
      </c>
      <c r="D146" t="s">
        <v>300</v>
      </c>
      <c r="E146" t="s">
        <v>6</v>
      </c>
      <c r="F146" s="1">
        <v>265771487.53</v>
      </c>
      <c r="G146" s="1">
        <v>219546074.69</v>
      </c>
      <c r="H146" s="2">
        <v>1.21</v>
      </c>
      <c r="I146" s="1">
        <v>265771487.53</v>
      </c>
      <c r="J146" s="1">
        <v>218492484.83000001</v>
      </c>
      <c r="K146" s="2">
        <v>47279002.700000003</v>
      </c>
      <c r="L146" s="1" t="e">
        <f>INDEX(Cost!$D:$D,MATCH(รายละเอียด!$C146,Cost!$A:$A,0))</f>
        <v>#N/A</v>
      </c>
      <c r="M146" s="1" t="e">
        <f t="shared" si="7"/>
        <v>#N/A</v>
      </c>
      <c r="N146" s="2" t="e">
        <f t="shared" si="8"/>
        <v>#N/A</v>
      </c>
      <c r="O146" t="str">
        <f t="shared" si="6"/>
        <v>not</v>
      </c>
    </row>
    <row r="147" spans="1:15" customFormat="1" hidden="1">
      <c r="A147">
        <v>2</v>
      </c>
      <c r="B147" t="s">
        <v>298</v>
      </c>
      <c r="C147" t="s">
        <v>301</v>
      </c>
      <c r="D147" t="s">
        <v>302</v>
      </c>
      <c r="E147" t="s">
        <v>9</v>
      </c>
      <c r="F147" s="1">
        <v>16306923.390000001</v>
      </c>
      <c r="G147" s="1">
        <v>12746974.43</v>
      </c>
      <c r="H147" s="2">
        <v>1.28</v>
      </c>
      <c r="I147" s="1">
        <v>16306923.390000001</v>
      </c>
      <c r="J147" s="1">
        <v>12746974.43</v>
      </c>
      <c r="K147" s="2">
        <v>3559948.96</v>
      </c>
      <c r="L147" s="1" t="e">
        <f>INDEX(Cost!$D:$D,MATCH(รายละเอียด!$C147,Cost!$A:$A,0))</f>
        <v>#N/A</v>
      </c>
      <c r="M147" s="1" t="e">
        <f t="shared" si="7"/>
        <v>#N/A</v>
      </c>
      <c r="N147" s="2" t="e">
        <f t="shared" si="8"/>
        <v>#N/A</v>
      </c>
      <c r="O147" t="str">
        <f t="shared" si="6"/>
        <v>not</v>
      </c>
    </row>
    <row r="148" spans="1:15" customFormat="1" hidden="1">
      <c r="A148">
        <v>2</v>
      </c>
      <c r="B148" t="s">
        <v>298</v>
      </c>
      <c r="C148" t="s">
        <v>303</v>
      </c>
      <c r="D148" t="s">
        <v>304</v>
      </c>
      <c r="E148" t="s">
        <v>9</v>
      </c>
      <c r="F148" s="1">
        <v>15122039.57</v>
      </c>
      <c r="G148" s="1">
        <v>30656388.640000001</v>
      </c>
      <c r="H148" s="2">
        <v>0.49</v>
      </c>
      <c r="I148" s="1">
        <v>15122039.57</v>
      </c>
      <c r="J148" s="1">
        <v>30656388.640000001</v>
      </c>
      <c r="K148" s="2">
        <v>-15534349.07</v>
      </c>
      <c r="L148" s="1" t="e">
        <f>INDEX(Cost!$D:$D,MATCH(รายละเอียด!$C148,Cost!$A:$A,0))</f>
        <v>#N/A</v>
      </c>
      <c r="M148" s="1" t="e">
        <f t="shared" si="7"/>
        <v>#N/A</v>
      </c>
      <c r="N148" s="2" t="e">
        <f t="shared" si="8"/>
        <v>#N/A</v>
      </c>
      <c r="O148" t="str">
        <f t="shared" si="6"/>
        <v>not</v>
      </c>
    </row>
    <row r="149" spans="1:15" customFormat="1" hidden="1">
      <c r="A149">
        <v>2</v>
      </c>
      <c r="B149" t="s">
        <v>298</v>
      </c>
      <c r="C149" t="s">
        <v>305</v>
      </c>
      <c r="D149" t="s">
        <v>306</v>
      </c>
      <c r="E149" t="s">
        <v>9</v>
      </c>
      <c r="F149" s="1">
        <v>8307078.5899999999</v>
      </c>
      <c r="G149" s="1">
        <v>14452751.6</v>
      </c>
      <c r="H149" s="2">
        <v>0.56999999999999995</v>
      </c>
      <c r="I149" s="1">
        <v>8307078.5899999999</v>
      </c>
      <c r="J149" s="1">
        <v>14452751.6</v>
      </c>
      <c r="K149" s="2">
        <v>-6145673.0099999998</v>
      </c>
      <c r="L149" s="1" t="e">
        <f>INDEX(Cost!$D:$D,MATCH(รายละเอียด!$C149,Cost!$A:$A,0))</f>
        <v>#N/A</v>
      </c>
      <c r="M149" s="1" t="e">
        <f t="shared" si="7"/>
        <v>#N/A</v>
      </c>
      <c r="N149" s="2" t="e">
        <f t="shared" si="8"/>
        <v>#N/A</v>
      </c>
      <c r="O149" t="str">
        <f t="shared" si="6"/>
        <v>not</v>
      </c>
    </row>
    <row r="150" spans="1:15" customFormat="1" hidden="1">
      <c r="A150">
        <v>2</v>
      </c>
      <c r="B150" t="s">
        <v>298</v>
      </c>
      <c r="C150" t="s">
        <v>307</v>
      </c>
      <c r="D150" t="s">
        <v>308</v>
      </c>
      <c r="E150" t="s">
        <v>9</v>
      </c>
      <c r="F150" s="1">
        <v>12772632.26</v>
      </c>
      <c r="G150" s="1">
        <v>17252798.329999998</v>
      </c>
      <c r="H150" s="2">
        <v>0.74</v>
      </c>
      <c r="I150" s="1">
        <v>12772632.26</v>
      </c>
      <c r="J150" s="1">
        <v>17252798.329999998</v>
      </c>
      <c r="K150" s="2">
        <v>-4480166.07</v>
      </c>
      <c r="L150" s="1" t="e">
        <f>INDEX(Cost!$D:$D,MATCH(รายละเอียด!$C150,Cost!$A:$A,0))</f>
        <v>#N/A</v>
      </c>
      <c r="M150" s="1" t="e">
        <f t="shared" si="7"/>
        <v>#N/A</v>
      </c>
      <c r="N150" s="2" t="e">
        <f t="shared" si="8"/>
        <v>#N/A</v>
      </c>
      <c r="O150" t="str">
        <f t="shared" si="6"/>
        <v>not</v>
      </c>
    </row>
    <row r="151" spans="1:15" customFormat="1" hidden="1">
      <c r="A151">
        <v>2</v>
      </c>
      <c r="B151" t="s">
        <v>298</v>
      </c>
      <c r="C151" t="s">
        <v>309</v>
      </c>
      <c r="D151" t="s">
        <v>310</v>
      </c>
      <c r="E151" t="s">
        <v>9</v>
      </c>
      <c r="F151" s="1">
        <v>27218064.969999999</v>
      </c>
      <c r="G151" s="1">
        <v>8710637.2200000007</v>
      </c>
      <c r="H151" s="2">
        <v>3.12</v>
      </c>
      <c r="I151" s="1">
        <v>27218064.969999999</v>
      </c>
      <c r="J151" s="1">
        <v>8710637.2200000007</v>
      </c>
      <c r="K151" s="2">
        <v>18507427.75</v>
      </c>
      <c r="L151" s="1" t="e">
        <f>INDEX(Cost!$D:$D,MATCH(รายละเอียด!$C151,Cost!$A:$A,0))</f>
        <v>#N/A</v>
      </c>
      <c r="M151" s="1" t="e">
        <f t="shared" si="7"/>
        <v>#N/A</v>
      </c>
      <c r="N151" s="2" t="e">
        <f t="shared" si="8"/>
        <v>#N/A</v>
      </c>
      <c r="O151" t="str">
        <f t="shared" si="6"/>
        <v>A</v>
      </c>
    </row>
    <row r="152" spans="1:15" customFormat="1" hidden="1">
      <c r="A152">
        <v>2</v>
      </c>
      <c r="B152" t="s">
        <v>298</v>
      </c>
      <c r="C152" t="s">
        <v>311</v>
      </c>
      <c r="D152" t="s">
        <v>312</v>
      </c>
      <c r="E152" t="s">
        <v>9</v>
      </c>
      <c r="F152" s="1">
        <v>26508810.170000002</v>
      </c>
      <c r="G152" s="1">
        <v>42891542.539999999</v>
      </c>
      <c r="H152" s="2">
        <v>0.62</v>
      </c>
      <c r="I152" s="1">
        <v>26508810.170000002</v>
      </c>
      <c r="J152" s="1">
        <v>42891542.539999999</v>
      </c>
      <c r="K152" s="2">
        <v>-16382732.369999999</v>
      </c>
      <c r="L152" s="1" t="e">
        <f>INDEX(Cost!$D:$D,MATCH(รายละเอียด!$C152,Cost!$A:$A,0))</f>
        <v>#N/A</v>
      </c>
      <c r="M152" s="1" t="e">
        <f t="shared" si="7"/>
        <v>#N/A</v>
      </c>
      <c r="N152" s="2" t="e">
        <f t="shared" si="8"/>
        <v>#N/A</v>
      </c>
      <c r="O152" t="str">
        <f t="shared" si="6"/>
        <v>not</v>
      </c>
    </row>
    <row r="153" spans="1:15" customFormat="1" hidden="1">
      <c r="A153">
        <v>2</v>
      </c>
      <c r="B153" t="s">
        <v>298</v>
      </c>
      <c r="C153" t="s">
        <v>313</v>
      </c>
      <c r="D153" t="s">
        <v>314</v>
      </c>
      <c r="E153" t="s">
        <v>9</v>
      </c>
      <c r="F153" s="1">
        <v>37908788.32</v>
      </c>
      <c r="G153" s="1">
        <v>38884208.270000003</v>
      </c>
      <c r="H153" s="2">
        <v>0.97</v>
      </c>
      <c r="I153" s="1">
        <v>37908788.32</v>
      </c>
      <c r="J153" s="1">
        <v>38884208.270000003</v>
      </c>
      <c r="K153" s="2">
        <v>-975419.95</v>
      </c>
      <c r="L153" s="1" t="e">
        <f>INDEX(Cost!$D:$D,MATCH(รายละเอียด!$C153,Cost!$A:$A,0))</f>
        <v>#N/A</v>
      </c>
      <c r="M153" s="1" t="e">
        <f t="shared" si="7"/>
        <v>#N/A</v>
      </c>
      <c r="N153" s="2" t="e">
        <f t="shared" si="8"/>
        <v>#N/A</v>
      </c>
      <c r="O153" t="str">
        <f t="shared" si="6"/>
        <v>not</v>
      </c>
    </row>
    <row r="154" spans="1:15" customFormat="1" hidden="1">
      <c r="A154">
        <v>2</v>
      </c>
      <c r="B154" t="s">
        <v>298</v>
      </c>
      <c r="C154" t="s">
        <v>315</v>
      </c>
      <c r="D154" t="s">
        <v>316</v>
      </c>
      <c r="E154" t="s">
        <v>9</v>
      </c>
      <c r="F154" s="1">
        <v>15431119.9</v>
      </c>
      <c r="G154" s="1">
        <v>24892008.890000001</v>
      </c>
      <c r="H154" s="2">
        <v>0.62</v>
      </c>
      <c r="I154" s="1">
        <v>15431119.9</v>
      </c>
      <c r="J154" s="1">
        <v>24892008.890000001</v>
      </c>
      <c r="K154" s="2">
        <v>-9460888.9900000002</v>
      </c>
      <c r="L154" s="1" t="e">
        <f>INDEX(Cost!$D:$D,MATCH(รายละเอียด!$C154,Cost!$A:$A,0))</f>
        <v>#N/A</v>
      </c>
      <c r="M154" s="1" t="e">
        <f t="shared" si="7"/>
        <v>#N/A</v>
      </c>
      <c r="N154" s="2" t="e">
        <f t="shared" si="8"/>
        <v>#N/A</v>
      </c>
      <c r="O154" t="str">
        <f t="shared" si="6"/>
        <v>not</v>
      </c>
    </row>
    <row r="155" spans="1:15" customFormat="1" hidden="1">
      <c r="A155">
        <v>3</v>
      </c>
      <c r="B155" t="s">
        <v>317</v>
      </c>
      <c r="C155" t="s">
        <v>318</v>
      </c>
      <c r="D155" t="s">
        <v>319</v>
      </c>
      <c r="E155" t="s">
        <v>47</v>
      </c>
      <c r="F155" s="1">
        <v>285245211.66000003</v>
      </c>
      <c r="G155" s="1">
        <v>225192160.91</v>
      </c>
      <c r="H155" s="2">
        <v>1.27</v>
      </c>
      <c r="I155" s="1">
        <v>285245211.66000003</v>
      </c>
      <c r="J155" s="1">
        <v>225192160.91</v>
      </c>
      <c r="K155" s="2">
        <v>60053050.75</v>
      </c>
      <c r="L155" s="1" t="e">
        <f>INDEX(Cost!$D:$D,MATCH(รายละเอียด!$C155,Cost!$A:$A,0))</f>
        <v>#N/A</v>
      </c>
      <c r="M155" s="1" t="e">
        <f t="shared" si="7"/>
        <v>#N/A</v>
      </c>
      <c r="N155" s="2" t="e">
        <f t="shared" si="8"/>
        <v>#N/A</v>
      </c>
      <c r="O155" t="str">
        <f t="shared" si="6"/>
        <v>not</v>
      </c>
    </row>
    <row r="156" spans="1:15" customFormat="1" hidden="1">
      <c r="A156">
        <v>3</v>
      </c>
      <c r="B156" t="s">
        <v>317</v>
      </c>
      <c r="C156" t="s">
        <v>320</v>
      </c>
      <c r="D156" t="s">
        <v>321</v>
      </c>
      <c r="E156" t="s">
        <v>9</v>
      </c>
      <c r="F156" s="1">
        <v>31279731.59</v>
      </c>
      <c r="G156" s="1">
        <v>6220067.7199999997</v>
      </c>
      <c r="H156" s="2">
        <v>5.03</v>
      </c>
      <c r="I156" s="1">
        <v>31271631.59</v>
      </c>
      <c r="J156" s="1">
        <v>6220067.7199999997</v>
      </c>
      <c r="K156" s="2">
        <v>25051563.870000001</v>
      </c>
      <c r="L156" s="1" t="e">
        <f>INDEX(Cost!$D:$D,MATCH(รายละเอียด!$C156,Cost!$A:$A,0))</f>
        <v>#N/A</v>
      </c>
      <c r="M156" s="1" t="e">
        <f t="shared" si="7"/>
        <v>#N/A</v>
      </c>
      <c r="N156" s="2" t="e">
        <f t="shared" si="8"/>
        <v>#N/A</v>
      </c>
      <c r="O156" t="str">
        <f t="shared" si="6"/>
        <v>A</v>
      </c>
    </row>
    <row r="157" spans="1:15" customFormat="1" hidden="1">
      <c r="A157">
        <v>3</v>
      </c>
      <c r="B157" t="s">
        <v>317</v>
      </c>
      <c r="C157" t="s">
        <v>322</v>
      </c>
      <c r="D157" t="s">
        <v>323</v>
      </c>
      <c r="E157" t="s">
        <v>9</v>
      </c>
      <c r="F157" s="1">
        <v>41468431.840000004</v>
      </c>
      <c r="G157" s="1">
        <v>10625229.16</v>
      </c>
      <c r="H157" s="2">
        <v>3.9</v>
      </c>
      <c r="I157" s="1">
        <v>41468431.840000004</v>
      </c>
      <c r="J157" s="1">
        <v>10625229.16</v>
      </c>
      <c r="K157" s="2">
        <v>30843202.68</v>
      </c>
      <c r="L157" s="1" t="e">
        <f>INDEX(Cost!$D:$D,MATCH(รายละเอียด!$C157,Cost!$A:$A,0))</f>
        <v>#N/A</v>
      </c>
      <c r="M157" s="1" t="e">
        <f t="shared" si="7"/>
        <v>#N/A</v>
      </c>
      <c r="N157" s="2" t="e">
        <f t="shared" si="8"/>
        <v>#N/A</v>
      </c>
      <c r="O157" t="str">
        <f t="shared" si="6"/>
        <v>A</v>
      </c>
    </row>
    <row r="158" spans="1:15" customFormat="1" hidden="1">
      <c r="A158">
        <v>3</v>
      </c>
      <c r="B158" t="s">
        <v>317</v>
      </c>
      <c r="C158" t="s">
        <v>324</v>
      </c>
      <c r="D158" t="s">
        <v>325</v>
      </c>
      <c r="E158" t="s">
        <v>9</v>
      </c>
      <c r="F158" s="1">
        <v>22591795.210000001</v>
      </c>
      <c r="G158" s="1">
        <v>34241822.799999997</v>
      </c>
      <c r="H158" s="2">
        <v>0.66</v>
      </c>
      <c r="I158" s="1">
        <v>22591795.210000001</v>
      </c>
      <c r="J158" s="1">
        <v>34241822.799999997</v>
      </c>
      <c r="K158" s="2">
        <v>-11650027.59</v>
      </c>
      <c r="L158" s="1" t="e">
        <f>INDEX(Cost!$D:$D,MATCH(รายละเอียด!$C158,Cost!$A:$A,0))</f>
        <v>#N/A</v>
      </c>
      <c r="M158" s="1" t="e">
        <f t="shared" si="7"/>
        <v>#N/A</v>
      </c>
      <c r="N158" s="2" t="e">
        <f t="shared" si="8"/>
        <v>#N/A</v>
      </c>
      <c r="O158" t="str">
        <f t="shared" si="6"/>
        <v>not</v>
      </c>
    </row>
    <row r="159" spans="1:15" customFormat="1" hidden="1">
      <c r="A159">
        <v>3</v>
      </c>
      <c r="B159" t="s">
        <v>317</v>
      </c>
      <c r="C159" t="s">
        <v>326</v>
      </c>
      <c r="D159" t="s">
        <v>327</v>
      </c>
      <c r="E159" t="s">
        <v>9</v>
      </c>
      <c r="F159" s="1">
        <v>62565423.100000001</v>
      </c>
      <c r="G159" s="1">
        <v>50004059.030000001</v>
      </c>
      <c r="H159" s="2">
        <v>1.25</v>
      </c>
      <c r="I159" s="1">
        <v>61387124.619999997</v>
      </c>
      <c r="J159" s="1">
        <v>50004059.030000001</v>
      </c>
      <c r="K159" s="2">
        <v>11383065.59</v>
      </c>
      <c r="L159" s="1" t="e">
        <f>INDEX(Cost!$D:$D,MATCH(รายละเอียด!$C159,Cost!$A:$A,0))</f>
        <v>#N/A</v>
      </c>
      <c r="M159" s="1" t="e">
        <f t="shared" si="7"/>
        <v>#N/A</v>
      </c>
      <c r="N159" s="2" t="e">
        <f t="shared" si="8"/>
        <v>#N/A</v>
      </c>
      <c r="O159" t="str">
        <f t="shared" si="6"/>
        <v>not</v>
      </c>
    </row>
    <row r="160" spans="1:15" customFormat="1" hidden="1">
      <c r="A160">
        <v>3</v>
      </c>
      <c r="B160" t="s">
        <v>317</v>
      </c>
      <c r="C160" t="s">
        <v>328</v>
      </c>
      <c r="D160" t="s">
        <v>329</v>
      </c>
      <c r="E160" t="s">
        <v>9</v>
      </c>
      <c r="F160" s="1">
        <v>36910881.039999999</v>
      </c>
      <c r="G160" s="1">
        <v>40089062.909999996</v>
      </c>
      <c r="H160" s="2">
        <v>0.92</v>
      </c>
      <c r="I160" s="1">
        <v>36910881.039999999</v>
      </c>
      <c r="J160" s="1">
        <v>40089062.909999996</v>
      </c>
      <c r="K160" s="2">
        <v>-3178181.87</v>
      </c>
      <c r="L160" s="1" t="e">
        <f>INDEX(Cost!$D:$D,MATCH(รายละเอียด!$C160,Cost!$A:$A,0))</f>
        <v>#N/A</v>
      </c>
      <c r="M160" s="1" t="e">
        <f t="shared" si="7"/>
        <v>#N/A</v>
      </c>
      <c r="N160" s="2" t="e">
        <f t="shared" si="8"/>
        <v>#N/A</v>
      </c>
      <c r="O160" t="str">
        <f t="shared" si="6"/>
        <v>not</v>
      </c>
    </row>
    <row r="161" spans="1:15" customFormat="1" hidden="1">
      <c r="A161">
        <v>3</v>
      </c>
      <c r="B161" t="s">
        <v>317</v>
      </c>
      <c r="C161" t="s">
        <v>330</v>
      </c>
      <c r="D161" t="s">
        <v>331</v>
      </c>
      <c r="E161" t="s">
        <v>9</v>
      </c>
      <c r="F161" s="1">
        <v>69830071.510000005</v>
      </c>
      <c r="G161" s="1">
        <v>23060105.609999999</v>
      </c>
      <c r="H161" s="2">
        <v>3.03</v>
      </c>
      <c r="I161" s="1">
        <v>69830071.510000005</v>
      </c>
      <c r="J161" s="1">
        <v>23060105.609999999</v>
      </c>
      <c r="K161" s="2">
        <v>46769965.899999999</v>
      </c>
      <c r="L161" s="1" t="e">
        <f>INDEX(Cost!$D:$D,MATCH(รายละเอียด!$C161,Cost!$A:$A,0))</f>
        <v>#N/A</v>
      </c>
      <c r="M161" s="1" t="e">
        <f t="shared" si="7"/>
        <v>#N/A</v>
      </c>
      <c r="N161" s="2" t="e">
        <f t="shared" si="8"/>
        <v>#N/A</v>
      </c>
      <c r="O161" t="str">
        <f t="shared" si="6"/>
        <v>A</v>
      </c>
    </row>
    <row r="162" spans="1:15" customFormat="1" hidden="1">
      <c r="A162">
        <v>3</v>
      </c>
      <c r="B162" t="s">
        <v>317</v>
      </c>
      <c r="C162" t="s">
        <v>332</v>
      </c>
      <c r="D162" t="s">
        <v>333</v>
      </c>
      <c r="E162" t="s">
        <v>9</v>
      </c>
      <c r="F162" s="1">
        <v>26938384.760000002</v>
      </c>
      <c r="G162" s="1">
        <v>17513739.510000002</v>
      </c>
      <c r="H162" s="2">
        <v>1.54</v>
      </c>
      <c r="I162" s="1">
        <v>26938384.760000002</v>
      </c>
      <c r="J162" s="1">
        <v>17513739.510000002</v>
      </c>
      <c r="K162" s="2">
        <v>9424645.25</v>
      </c>
      <c r="L162" s="1" t="e">
        <f>INDEX(Cost!$D:$D,MATCH(รายละเอียด!$C162,Cost!$A:$A,0))</f>
        <v>#N/A</v>
      </c>
      <c r="M162" s="1" t="e">
        <f t="shared" si="7"/>
        <v>#N/A</v>
      </c>
      <c r="N162" s="2" t="e">
        <f t="shared" si="8"/>
        <v>#N/A</v>
      </c>
      <c r="O162" t="str">
        <f t="shared" si="6"/>
        <v>D</v>
      </c>
    </row>
    <row r="163" spans="1:15" customFormat="1" hidden="1">
      <c r="A163">
        <v>3</v>
      </c>
      <c r="B163" t="s">
        <v>317</v>
      </c>
      <c r="C163" t="s">
        <v>334</v>
      </c>
      <c r="D163" t="s">
        <v>335</v>
      </c>
      <c r="E163" t="s">
        <v>9</v>
      </c>
      <c r="F163" s="1">
        <v>25949735.93</v>
      </c>
      <c r="G163" s="1">
        <v>21895832.370000001</v>
      </c>
      <c r="H163" s="2">
        <v>1.19</v>
      </c>
      <c r="I163" s="1">
        <v>25949735.93</v>
      </c>
      <c r="J163" s="1">
        <v>21895832.370000001</v>
      </c>
      <c r="K163" s="2">
        <v>4053903.56</v>
      </c>
      <c r="L163" s="1" t="e">
        <f>INDEX(Cost!$D:$D,MATCH(รายละเอียด!$C163,Cost!$A:$A,0))</f>
        <v>#N/A</v>
      </c>
      <c r="M163" s="1" t="e">
        <f t="shared" si="7"/>
        <v>#N/A</v>
      </c>
      <c r="N163" s="2" t="e">
        <f t="shared" si="8"/>
        <v>#N/A</v>
      </c>
      <c r="O163" t="str">
        <f t="shared" si="6"/>
        <v>not</v>
      </c>
    </row>
    <row r="164" spans="1:15" customFormat="1" hidden="1">
      <c r="A164">
        <v>3</v>
      </c>
      <c r="B164" t="s">
        <v>317</v>
      </c>
      <c r="C164" t="s">
        <v>336</v>
      </c>
      <c r="D164" t="s">
        <v>337</v>
      </c>
      <c r="E164" t="s">
        <v>9</v>
      </c>
      <c r="F164" s="1">
        <v>51250865.939999998</v>
      </c>
      <c r="G164" s="1">
        <v>11261247.58</v>
      </c>
      <c r="H164" s="2">
        <v>4.55</v>
      </c>
      <c r="I164" s="1">
        <v>51250865.939999998</v>
      </c>
      <c r="J164" s="1">
        <v>11261247.58</v>
      </c>
      <c r="K164" s="2">
        <v>39989618.359999999</v>
      </c>
      <c r="L164" s="1" t="e">
        <f>INDEX(Cost!$D:$D,MATCH(รายละเอียด!$C164,Cost!$A:$A,0))</f>
        <v>#N/A</v>
      </c>
      <c r="M164" s="1" t="e">
        <f t="shared" si="7"/>
        <v>#N/A</v>
      </c>
      <c r="N164" s="2" t="e">
        <f t="shared" si="8"/>
        <v>#N/A</v>
      </c>
      <c r="O164" t="str">
        <f t="shared" si="6"/>
        <v>A</v>
      </c>
    </row>
    <row r="165" spans="1:15" customFormat="1" hidden="1">
      <c r="A165">
        <v>3</v>
      </c>
      <c r="B165" t="s">
        <v>317</v>
      </c>
      <c r="C165" t="s">
        <v>338</v>
      </c>
      <c r="D165" t="s">
        <v>339</v>
      </c>
      <c r="E165" t="s">
        <v>9</v>
      </c>
      <c r="F165" s="1">
        <v>31589061.989999998</v>
      </c>
      <c r="G165" s="1">
        <v>12465697.029999999</v>
      </c>
      <c r="H165" s="2">
        <v>2.5299999999999998</v>
      </c>
      <c r="I165" s="1">
        <v>31589061.989999998</v>
      </c>
      <c r="J165" s="1">
        <v>12465697.029999999</v>
      </c>
      <c r="K165" s="2">
        <v>19123364.960000001</v>
      </c>
      <c r="L165" s="1" t="e">
        <f>INDEX(Cost!$D:$D,MATCH(รายละเอียด!$C165,Cost!$A:$A,0))</f>
        <v>#N/A</v>
      </c>
      <c r="M165" s="1" t="e">
        <f t="shared" si="7"/>
        <v>#N/A</v>
      </c>
      <c r="N165" s="2" t="e">
        <f t="shared" si="8"/>
        <v>#N/A</v>
      </c>
      <c r="O165" t="str">
        <f t="shared" si="6"/>
        <v>B</v>
      </c>
    </row>
    <row r="166" spans="1:15" customFormat="1" hidden="1">
      <c r="A166">
        <v>3</v>
      </c>
      <c r="B166" t="s">
        <v>317</v>
      </c>
      <c r="C166" t="s">
        <v>340</v>
      </c>
      <c r="D166" t="s">
        <v>341</v>
      </c>
      <c r="E166" t="s">
        <v>9</v>
      </c>
      <c r="F166" s="1">
        <v>18726243.890000001</v>
      </c>
      <c r="G166" s="1">
        <v>14280082.609999999</v>
      </c>
      <c r="H166" s="2">
        <v>1.31</v>
      </c>
      <c r="I166" s="1">
        <v>18429662.300000001</v>
      </c>
      <c r="J166" s="1">
        <v>14280082.609999999</v>
      </c>
      <c r="K166" s="2">
        <v>4149579.69</v>
      </c>
      <c r="L166" s="1" t="e">
        <f>INDEX(Cost!$D:$D,MATCH(รายละเอียด!$C166,Cost!$A:$A,0))</f>
        <v>#N/A</v>
      </c>
      <c r="M166" s="1" t="e">
        <f t="shared" si="7"/>
        <v>#N/A</v>
      </c>
      <c r="N166" s="2" t="e">
        <f t="shared" si="8"/>
        <v>#N/A</v>
      </c>
      <c r="O166" t="str">
        <f t="shared" si="6"/>
        <v>not</v>
      </c>
    </row>
    <row r="167" spans="1:15" customFormat="1" hidden="1">
      <c r="A167">
        <v>3</v>
      </c>
      <c r="B167" t="s">
        <v>342</v>
      </c>
      <c r="C167" t="s">
        <v>343</v>
      </c>
      <c r="D167" t="s">
        <v>344</v>
      </c>
      <c r="E167" t="s">
        <v>47</v>
      </c>
      <c r="F167" s="1">
        <v>196506831.09999999</v>
      </c>
      <c r="G167" s="1">
        <v>82749475.980000004</v>
      </c>
      <c r="H167" s="2">
        <v>2.37</v>
      </c>
      <c r="I167" s="1">
        <v>196444705.09999999</v>
      </c>
      <c r="J167" s="1">
        <v>83834645.980000004</v>
      </c>
      <c r="K167" s="2">
        <v>112610059.12</v>
      </c>
      <c r="L167" s="1" t="e">
        <f>INDEX(Cost!$D:$D,MATCH(รายละเอียด!$C167,Cost!$A:$A,0))</f>
        <v>#N/A</v>
      </c>
      <c r="M167" s="1" t="e">
        <f t="shared" si="7"/>
        <v>#N/A</v>
      </c>
      <c r="N167" s="2" t="e">
        <f t="shared" si="8"/>
        <v>#N/A</v>
      </c>
      <c r="O167" t="str">
        <f t="shared" si="6"/>
        <v>C</v>
      </c>
    </row>
    <row r="168" spans="1:15" customFormat="1" hidden="1">
      <c r="A168">
        <v>3</v>
      </c>
      <c r="B168" t="s">
        <v>342</v>
      </c>
      <c r="C168" t="s">
        <v>345</v>
      </c>
      <c r="D168" t="s">
        <v>346</v>
      </c>
      <c r="E168" t="s">
        <v>9</v>
      </c>
      <c r="F168" s="1">
        <v>19875318.109999999</v>
      </c>
      <c r="G168" s="1">
        <v>11048213.99</v>
      </c>
      <c r="H168" s="2">
        <v>1.8</v>
      </c>
      <c r="I168" s="1">
        <v>19875318.109999999</v>
      </c>
      <c r="J168" s="1">
        <v>11048213.99</v>
      </c>
      <c r="K168" s="2">
        <v>8827104.1199999992</v>
      </c>
      <c r="L168" s="1" t="e">
        <f>INDEX(Cost!$D:$D,MATCH(รายละเอียด!$C168,Cost!$A:$A,0))</f>
        <v>#N/A</v>
      </c>
      <c r="M168" s="1" t="e">
        <f t="shared" si="7"/>
        <v>#N/A</v>
      </c>
      <c r="N168" s="2" t="e">
        <f t="shared" si="8"/>
        <v>#N/A</v>
      </c>
      <c r="O168" t="str">
        <f t="shared" si="6"/>
        <v>D</v>
      </c>
    </row>
    <row r="169" spans="1:15" customFormat="1" hidden="1">
      <c r="A169">
        <v>3</v>
      </c>
      <c r="B169" t="s">
        <v>342</v>
      </c>
      <c r="C169" t="s">
        <v>347</v>
      </c>
      <c r="D169" t="s">
        <v>348</v>
      </c>
      <c r="E169" t="s">
        <v>9</v>
      </c>
      <c r="F169" s="1">
        <v>25337930.120000001</v>
      </c>
      <c r="G169" s="1">
        <v>4227459</v>
      </c>
      <c r="H169" s="2">
        <v>5.99</v>
      </c>
      <c r="I169" s="1">
        <v>25337930.120000001</v>
      </c>
      <c r="J169" s="1">
        <v>4227459</v>
      </c>
      <c r="K169" s="2">
        <v>21110471.120000001</v>
      </c>
      <c r="L169" s="1" t="e">
        <f>INDEX(Cost!$D:$D,MATCH(รายละเอียด!$C169,Cost!$A:$A,0))</f>
        <v>#N/A</v>
      </c>
      <c r="M169" s="1" t="e">
        <f t="shared" si="7"/>
        <v>#N/A</v>
      </c>
      <c r="N169" s="2" t="e">
        <f t="shared" si="8"/>
        <v>#N/A</v>
      </c>
      <c r="O169" t="str">
        <f t="shared" si="6"/>
        <v>A</v>
      </c>
    </row>
    <row r="170" spans="1:15" customFormat="1" hidden="1">
      <c r="A170">
        <v>3</v>
      </c>
      <c r="B170" t="s">
        <v>342</v>
      </c>
      <c r="C170" t="s">
        <v>349</v>
      </c>
      <c r="D170" t="s">
        <v>350</v>
      </c>
      <c r="E170" t="s">
        <v>9</v>
      </c>
      <c r="F170" s="1">
        <v>30497655</v>
      </c>
      <c r="G170" s="1">
        <v>6834003.4500000002</v>
      </c>
      <c r="H170" s="2">
        <v>4.46</v>
      </c>
      <c r="I170" s="1">
        <v>30497655</v>
      </c>
      <c r="J170" s="1">
        <v>6834003.4500000002</v>
      </c>
      <c r="K170" s="2">
        <v>23663651.550000001</v>
      </c>
      <c r="L170" s="1" t="e">
        <f>INDEX(Cost!$D:$D,MATCH(รายละเอียด!$C170,Cost!$A:$A,0))</f>
        <v>#N/A</v>
      </c>
      <c r="M170" s="1" t="e">
        <f t="shared" si="7"/>
        <v>#N/A</v>
      </c>
      <c r="N170" s="2" t="e">
        <f t="shared" si="8"/>
        <v>#N/A</v>
      </c>
      <c r="O170" t="str">
        <f t="shared" si="6"/>
        <v>A</v>
      </c>
    </row>
    <row r="171" spans="1:15" customFormat="1" hidden="1">
      <c r="A171">
        <v>3</v>
      </c>
      <c r="B171" t="s">
        <v>342</v>
      </c>
      <c r="C171" t="s">
        <v>351</v>
      </c>
      <c r="D171" t="s">
        <v>352</v>
      </c>
      <c r="E171" t="s">
        <v>9</v>
      </c>
      <c r="F171" s="1">
        <v>41531200.979999997</v>
      </c>
      <c r="G171" s="1">
        <v>18321625.670000002</v>
      </c>
      <c r="H171" s="2">
        <v>2.27</v>
      </c>
      <c r="I171" s="1">
        <v>41531200.979999997</v>
      </c>
      <c r="J171" s="1">
        <v>18321625.670000002</v>
      </c>
      <c r="K171" s="2">
        <v>23209575.309999999</v>
      </c>
      <c r="L171" s="1" t="e">
        <f>INDEX(Cost!$D:$D,MATCH(รายละเอียด!$C171,Cost!$A:$A,0))</f>
        <v>#N/A</v>
      </c>
      <c r="M171" s="1" t="e">
        <f t="shared" si="7"/>
        <v>#N/A</v>
      </c>
      <c r="N171" s="2" t="e">
        <f t="shared" si="8"/>
        <v>#N/A</v>
      </c>
      <c r="O171" t="str">
        <f t="shared" si="6"/>
        <v>C</v>
      </c>
    </row>
    <row r="172" spans="1:15" customFormat="1" hidden="1">
      <c r="A172">
        <v>3</v>
      </c>
      <c r="B172" t="s">
        <v>342</v>
      </c>
      <c r="C172" t="s">
        <v>353</v>
      </c>
      <c r="D172" t="s">
        <v>354</v>
      </c>
      <c r="E172" t="s">
        <v>9</v>
      </c>
      <c r="F172" s="1">
        <v>41897380.960000001</v>
      </c>
      <c r="G172" s="1">
        <v>11231833.560000001</v>
      </c>
      <c r="H172" s="2">
        <v>3.73</v>
      </c>
      <c r="I172" s="1">
        <v>41897380.960000001</v>
      </c>
      <c r="J172" s="1">
        <v>11231833.560000001</v>
      </c>
      <c r="K172" s="2">
        <v>30665547.399999999</v>
      </c>
      <c r="L172" s="1" t="e">
        <f>INDEX(Cost!$D:$D,MATCH(รายละเอียด!$C172,Cost!$A:$A,0))</f>
        <v>#N/A</v>
      </c>
      <c r="M172" s="1" t="e">
        <f t="shared" si="7"/>
        <v>#N/A</v>
      </c>
      <c r="N172" s="2" t="e">
        <f t="shared" si="8"/>
        <v>#N/A</v>
      </c>
      <c r="O172" t="str">
        <f t="shared" si="6"/>
        <v>A</v>
      </c>
    </row>
    <row r="173" spans="1:15" customFormat="1" hidden="1">
      <c r="A173">
        <v>3</v>
      </c>
      <c r="B173" t="s">
        <v>342</v>
      </c>
      <c r="C173" t="s">
        <v>355</v>
      </c>
      <c r="D173" t="s">
        <v>356</v>
      </c>
      <c r="E173" t="s">
        <v>9</v>
      </c>
      <c r="F173" s="1">
        <v>10191073.73</v>
      </c>
      <c r="G173" s="1">
        <v>7940851.54</v>
      </c>
      <c r="H173" s="2">
        <v>1.28</v>
      </c>
      <c r="I173" s="1">
        <v>10191073.73</v>
      </c>
      <c r="J173" s="1">
        <v>7940851.54</v>
      </c>
      <c r="K173" s="2">
        <v>2250222.19</v>
      </c>
      <c r="L173" s="1" t="e">
        <f>INDEX(Cost!$D:$D,MATCH(รายละเอียด!$C173,Cost!$A:$A,0))</f>
        <v>#N/A</v>
      </c>
      <c r="M173" s="1" t="e">
        <f t="shared" si="7"/>
        <v>#N/A</v>
      </c>
      <c r="N173" s="2" t="e">
        <f t="shared" si="8"/>
        <v>#N/A</v>
      </c>
      <c r="O173" t="str">
        <f t="shared" si="6"/>
        <v>not</v>
      </c>
    </row>
    <row r="174" spans="1:15" customFormat="1" hidden="1">
      <c r="A174">
        <v>3</v>
      </c>
      <c r="B174" t="s">
        <v>342</v>
      </c>
      <c r="C174" t="s">
        <v>357</v>
      </c>
      <c r="D174" t="s">
        <v>358</v>
      </c>
      <c r="E174" t="s">
        <v>9</v>
      </c>
      <c r="F174" s="1">
        <v>15225880.189999999</v>
      </c>
      <c r="G174" s="1">
        <v>4101265.51</v>
      </c>
      <c r="H174" s="2">
        <v>3.71</v>
      </c>
      <c r="I174" s="1">
        <v>15225880.189999999</v>
      </c>
      <c r="J174" s="1">
        <v>4101265.51</v>
      </c>
      <c r="K174" s="2">
        <v>11124614.68</v>
      </c>
      <c r="L174" s="1" t="e">
        <f>INDEX(Cost!$D:$D,MATCH(รายละเอียด!$C174,Cost!$A:$A,0))</f>
        <v>#N/A</v>
      </c>
      <c r="M174" s="1" t="e">
        <f t="shared" si="7"/>
        <v>#N/A</v>
      </c>
      <c r="N174" s="2" t="e">
        <f t="shared" si="8"/>
        <v>#N/A</v>
      </c>
      <c r="O174" t="str">
        <f t="shared" si="6"/>
        <v>A</v>
      </c>
    </row>
    <row r="175" spans="1:15" customFormat="1" hidden="1">
      <c r="A175">
        <v>3</v>
      </c>
      <c r="B175" t="s">
        <v>359</v>
      </c>
      <c r="C175" t="s">
        <v>360</v>
      </c>
      <c r="D175" t="s">
        <v>361</v>
      </c>
      <c r="E175" t="s">
        <v>6</v>
      </c>
      <c r="F175" s="1">
        <v>1589318577.8599999</v>
      </c>
      <c r="G175" s="1">
        <v>534634259.50999999</v>
      </c>
      <c r="H175" s="2">
        <v>2.97</v>
      </c>
      <c r="I175" s="1">
        <v>1589318577.8599999</v>
      </c>
      <c r="J175" s="1">
        <v>503969924.44999999</v>
      </c>
      <c r="K175" s="2">
        <v>1085348653.4100001</v>
      </c>
      <c r="L175" s="1" t="e">
        <f>INDEX(Cost!$D:$D,MATCH(รายละเอียด!$C175,Cost!$A:$A,0))</f>
        <v>#N/A</v>
      </c>
      <c r="M175" s="1" t="e">
        <f t="shared" si="7"/>
        <v>#N/A</v>
      </c>
      <c r="N175" s="2" t="e">
        <f t="shared" si="8"/>
        <v>#N/A</v>
      </c>
      <c r="O175" t="str">
        <f t="shared" si="6"/>
        <v>B</v>
      </c>
    </row>
    <row r="176" spans="1:15" customFormat="1" hidden="1">
      <c r="A176">
        <v>3</v>
      </c>
      <c r="B176" t="s">
        <v>359</v>
      </c>
      <c r="C176" t="s">
        <v>362</v>
      </c>
      <c r="D176" t="s">
        <v>363</v>
      </c>
      <c r="E176" t="s">
        <v>9</v>
      </c>
      <c r="F176" s="1">
        <v>30907645.489999998</v>
      </c>
      <c r="G176" s="1">
        <v>13535087.77</v>
      </c>
      <c r="H176" s="2">
        <v>2.2799999999999998</v>
      </c>
      <c r="I176" s="1">
        <v>30907645.489999998</v>
      </c>
      <c r="J176" s="1">
        <v>13535087.77</v>
      </c>
      <c r="K176" s="2">
        <v>17372557.719999999</v>
      </c>
      <c r="L176" s="1" t="e">
        <f>INDEX(Cost!$D:$D,MATCH(รายละเอียด!$C176,Cost!$A:$A,0))</f>
        <v>#N/A</v>
      </c>
      <c r="M176" s="1" t="e">
        <f t="shared" si="7"/>
        <v>#N/A</v>
      </c>
      <c r="N176" s="2" t="e">
        <f t="shared" si="8"/>
        <v>#N/A</v>
      </c>
      <c r="O176" t="str">
        <f t="shared" si="6"/>
        <v>C</v>
      </c>
    </row>
    <row r="177" spans="1:15" customFormat="1" hidden="1">
      <c r="A177">
        <v>3</v>
      </c>
      <c r="B177" t="s">
        <v>359</v>
      </c>
      <c r="C177" t="s">
        <v>364</v>
      </c>
      <c r="D177" t="s">
        <v>365</v>
      </c>
      <c r="E177" t="s">
        <v>9</v>
      </c>
      <c r="F177" s="1">
        <v>70979716.900000006</v>
      </c>
      <c r="G177" s="1">
        <v>28388590.510000002</v>
      </c>
      <c r="H177" s="2">
        <v>2.5</v>
      </c>
      <c r="I177" s="1">
        <v>70979716.900000006</v>
      </c>
      <c r="J177" s="1">
        <v>28383790.510000002</v>
      </c>
      <c r="K177" s="2">
        <v>42595926.390000001</v>
      </c>
      <c r="L177" s="1" t="e">
        <f>INDEX(Cost!$D:$D,MATCH(รายละเอียด!$C177,Cost!$A:$A,0))</f>
        <v>#N/A</v>
      </c>
      <c r="M177" s="1" t="e">
        <f t="shared" si="7"/>
        <v>#N/A</v>
      </c>
      <c r="N177" s="2" t="e">
        <f t="shared" si="8"/>
        <v>#N/A</v>
      </c>
      <c r="O177" t="str">
        <f t="shared" si="6"/>
        <v>C</v>
      </c>
    </row>
    <row r="178" spans="1:15" customFormat="1" hidden="1">
      <c r="A178">
        <v>3</v>
      </c>
      <c r="B178" t="s">
        <v>359</v>
      </c>
      <c r="C178" t="s">
        <v>366</v>
      </c>
      <c r="D178" t="s">
        <v>367</v>
      </c>
      <c r="E178" t="s">
        <v>9</v>
      </c>
      <c r="F178" s="1">
        <v>51390075.899999999</v>
      </c>
      <c r="G178" s="1">
        <v>27101966.859999999</v>
      </c>
      <c r="H178" s="2">
        <v>1.9</v>
      </c>
      <c r="I178" s="1">
        <v>51390075.899999999</v>
      </c>
      <c r="J178" s="1">
        <v>27101966.859999999</v>
      </c>
      <c r="K178" s="2">
        <v>24288109.039999999</v>
      </c>
      <c r="L178" s="1" t="e">
        <f>INDEX(Cost!$D:$D,MATCH(รายละเอียด!$C178,Cost!$A:$A,0))</f>
        <v>#N/A</v>
      </c>
      <c r="M178" s="1" t="e">
        <f t="shared" si="7"/>
        <v>#N/A</v>
      </c>
      <c r="N178" s="2" t="e">
        <f t="shared" si="8"/>
        <v>#N/A</v>
      </c>
      <c r="O178" t="str">
        <f t="shared" si="6"/>
        <v>D</v>
      </c>
    </row>
    <row r="179" spans="1:15" customFormat="1" hidden="1">
      <c r="A179">
        <v>3</v>
      </c>
      <c r="B179" t="s">
        <v>359</v>
      </c>
      <c r="C179" t="s">
        <v>368</v>
      </c>
      <c r="D179" t="s">
        <v>369</v>
      </c>
      <c r="E179" t="s">
        <v>9</v>
      </c>
      <c r="F179" s="1">
        <v>111167264.03</v>
      </c>
      <c r="G179" s="1">
        <v>17007072.870000001</v>
      </c>
      <c r="H179" s="2">
        <v>6.54</v>
      </c>
      <c r="I179" s="1">
        <v>110895123.03</v>
      </c>
      <c r="J179" s="1">
        <v>17007072.870000001</v>
      </c>
      <c r="K179" s="2">
        <v>93888050.159999996</v>
      </c>
      <c r="L179" s="1" t="e">
        <f>INDEX(Cost!$D:$D,MATCH(รายละเอียด!$C179,Cost!$A:$A,0))</f>
        <v>#N/A</v>
      </c>
      <c r="M179" s="1" t="e">
        <f t="shared" si="7"/>
        <v>#N/A</v>
      </c>
      <c r="N179" s="2" t="e">
        <f t="shared" si="8"/>
        <v>#N/A</v>
      </c>
      <c r="O179" t="str">
        <f t="shared" si="6"/>
        <v>A</v>
      </c>
    </row>
    <row r="180" spans="1:15" customFormat="1" hidden="1">
      <c r="A180">
        <v>3</v>
      </c>
      <c r="B180" t="s">
        <v>359</v>
      </c>
      <c r="C180" t="s">
        <v>370</v>
      </c>
      <c r="D180" t="s">
        <v>371</v>
      </c>
      <c r="E180" t="s">
        <v>9</v>
      </c>
      <c r="F180" s="1">
        <v>37475069.829999998</v>
      </c>
      <c r="G180" s="1">
        <v>15310751.449999999</v>
      </c>
      <c r="H180" s="2">
        <v>2.4500000000000002</v>
      </c>
      <c r="I180" s="1">
        <v>37475069.829999998</v>
      </c>
      <c r="J180" s="1">
        <v>15310751.449999999</v>
      </c>
      <c r="K180" s="2">
        <v>22164318.379999999</v>
      </c>
      <c r="L180" s="1" t="e">
        <f>INDEX(Cost!$D:$D,MATCH(รายละเอียด!$C180,Cost!$A:$A,0))</f>
        <v>#N/A</v>
      </c>
      <c r="M180" s="1" t="e">
        <f t="shared" si="7"/>
        <v>#N/A</v>
      </c>
      <c r="N180" s="2" t="e">
        <f t="shared" si="8"/>
        <v>#N/A</v>
      </c>
      <c r="O180" t="str">
        <f t="shared" si="6"/>
        <v>C</v>
      </c>
    </row>
    <row r="181" spans="1:15" customFormat="1" hidden="1">
      <c r="A181">
        <v>3</v>
      </c>
      <c r="B181" t="s">
        <v>359</v>
      </c>
      <c r="C181" t="s">
        <v>372</v>
      </c>
      <c r="D181" t="s">
        <v>373</v>
      </c>
      <c r="E181" t="s">
        <v>9</v>
      </c>
      <c r="F181" s="1">
        <v>87355972.290000007</v>
      </c>
      <c r="G181" s="1">
        <v>57605202.829999998</v>
      </c>
      <c r="H181" s="2">
        <v>1.52</v>
      </c>
      <c r="I181" s="1">
        <v>87317500.290000007</v>
      </c>
      <c r="J181" s="1">
        <v>57605202.829999998</v>
      </c>
      <c r="K181" s="2">
        <v>29712297.460000001</v>
      </c>
      <c r="L181" s="1" t="e">
        <f>INDEX(Cost!$D:$D,MATCH(รายละเอียด!$C181,Cost!$A:$A,0))</f>
        <v>#N/A</v>
      </c>
      <c r="M181" s="1" t="e">
        <f t="shared" si="7"/>
        <v>#N/A</v>
      </c>
      <c r="N181" s="2" t="e">
        <f t="shared" si="8"/>
        <v>#N/A</v>
      </c>
      <c r="O181" t="str">
        <f t="shared" si="6"/>
        <v>D</v>
      </c>
    </row>
    <row r="182" spans="1:15" customFormat="1" hidden="1">
      <c r="A182">
        <v>3</v>
      </c>
      <c r="B182" t="s">
        <v>359</v>
      </c>
      <c r="C182" t="s">
        <v>374</v>
      </c>
      <c r="D182" t="s">
        <v>375</v>
      </c>
      <c r="E182" t="s">
        <v>9</v>
      </c>
      <c r="F182" s="1">
        <v>33494368.460000001</v>
      </c>
      <c r="G182" s="1">
        <v>30451699.5</v>
      </c>
      <c r="H182" s="2">
        <v>1.1000000000000001</v>
      </c>
      <c r="I182" s="1">
        <v>33494368.460000001</v>
      </c>
      <c r="J182" s="1">
        <v>30451699.5</v>
      </c>
      <c r="K182" s="2">
        <v>3042668.96</v>
      </c>
      <c r="L182" s="1" t="e">
        <f>INDEX(Cost!$D:$D,MATCH(รายละเอียด!$C182,Cost!$A:$A,0))</f>
        <v>#N/A</v>
      </c>
      <c r="M182" s="1" t="e">
        <f t="shared" si="7"/>
        <v>#N/A</v>
      </c>
      <c r="N182" s="2" t="e">
        <f t="shared" si="8"/>
        <v>#N/A</v>
      </c>
      <c r="O182" t="str">
        <f t="shared" si="6"/>
        <v>not</v>
      </c>
    </row>
    <row r="183" spans="1:15" customFormat="1" hidden="1">
      <c r="A183">
        <v>3</v>
      </c>
      <c r="B183" t="s">
        <v>359</v>
      </c>
      <c r="C183" t="s">
        <v>376</v>
      </c>
      <c r="D183" t="s">
        <v>377</v>
      </c>
      <c r="E183" t="s">
        <v>9</v>
      </c>
      <c r="F183" s="1">
        <v>92837174.599999994</v>
      </c>
      <c r="G183" s="1">
        <v>22249099.920000002</v>
      </c>
      <c r="H183" s="2">
        <v>4.17</v>
      </c>
      <c r="I183" s="1">
        <v>92837174.599999994</v>
      </c>
      <c r="J183" s="1">
        <v>22249099.920000002</v>
      </c>
      <c r="K183" s="2">
        <v>70588074.680000007</v>
      </c>
      <c r="L183" s="1" t="e">
        <f>INDEX(Cost!$D:$D,MATCH(รายละเอียด!$C183,Cost!$A:$A,0))</f>
        <v>#N/A</v>
      </c>
      <c r="M183" s="1" t="e">
        <f t="shared" si="7"/>
        <v>#N/A</v>
      </c>
      <c r="N183" s="2" t="e">
        <f t="shared" si="8"/>
        <v>#N/A</v>
      </c>
      <c r="O183" t="str">
        <f t="shared" si="6"/>
        <v>A</v>
      </c>
    </row>
    <row r="184" spans="1:15" customFormat="1" hidden="1">
      <c r="A184">
        <v>3</v>
      </c>
      <c r="B184" t="s">
        <v>359</v>
      </c>
      <c r="C184" t="s">
        <v>378</v>
      </c>
      <c r="D184" t="s">
        <v>379</v>
      </c>
      <c r="E184" t="s">
        <v>9</v>
      </c>
      <c r="F184" s="1">
        <v>66157712.280000001</v>
      </c>
      <c r="G184" s="1">
        <v>12723140.27</v>
      </c>
      <c r="H184" s="2">
        <v>5.2</v>
      </c>
      <c r="I184" s="1">
        <v>66157712.280000001</v>
      </c>
      <c r="J184" s="1">
        <v>12723140.27</v>
      </c>
      <c r="K184" s="2">
        <v>53434572.009999998</v>
      </c>
      <c r="L184" s="1" t="e">
        <f>INDEX(Cost!$D:$D,MATCH(รายละเอียด!$C184,Cost!$A:$A,0))</f>
        <v>#N/A</v>
      </c>
      <c r="M184" s="1" t="e">
        <f t="shared" si="7"/>
        <v>#N/A</v>
      </c>
      <c r="N184" s="2" t="e">
        <f t="shared" si="8"/>
        <v>#N/A</v>
      </c>
      <c r="O184" t="str">
        <f t="shared" si="6"/>
        <v>A</v>
      </c>
    </row>
    <row r="185" spans="1:15" customFormat="1" hidden="1">
      <c r="A185">
        <v>3</v>
      </c>
      <c r="B185" t="s">
        <v>359</v>
      </c>
      <c r="C185" t="s">
        <v>380</v>
      </c>
      <c r="D185" t="s">
        <v>381</v>
      </c>
      <c r="E185" t="s">
        <v>9</v>
      </c>
      <c r="F185" s="1">
        <v>88305114.780000001</v>
      </c>
      <c r="G185" s="1">
        <v>36423497.859999999</v>
      </c>
      <c r="H185" s="2">
        <v>2.42</v>
      </c>
      <c r="I185" s="1">
        <v>88252342.780000001</v>
      </c>
      <c r="J185" s="1">
        <v>36423497.859999999</v>
      </c>
      <c r="K185" s="2">
        <v>51828844.920000002</v>
      </c>
      <c r="L185" s="1" t="e">
        <f>INDEX(Cost!$D:$D,MATCH(รายละเอียด!$C185,Cost!$A:$A,0))</f>
        <v>#N/A</v>
      </c>
      <c r="M185" s="1" t="e">
        <f t="shared" si="7"/>
        <v>#N/A</v>
      </c>
      <c r="N185" s="2" t="e">
        <f t="shared" si="8"/>
        <v>#N/A</v>
      </c>
      <c r="O185" t="str">
        <f t="shared" si="6"/>
        <v>C</v>
      </c>
    </row>
    <row r="186" spans="1:15" customFormat="1" hidden="1">
      <c r="A186">
        <v>3</v>
      </c>
      <c r="B186" t="s">
        <v>359</v>
      </c>
      <c r="C186" t="s">
        <v>382</v>
      </c>
      <c r="D186" t="s">
        <v>383</v>
      </c>
      <c r="E186" t="s">
        <v>9</v>
      </c>
      <c r="F186" s="1">
        <v>28325433.48</v>
      </c>
      <c r="G186" s="1">
        <v>22904723.399999999</v>
      </c>
      <c r="H186" s="2">
        <v>1.24</v>
      </c>
      <c r="I186" s="1">
        <v>28325433.48</v>
      </c>
      <c r="J186" s="1">
        <v>22904723.399999999</v>
      </c>
      <c r="K186" s="2">
        <v>5420710.0800000001</v>
      </c>
      <c r="L186" s="1" t="e">
        <f>INDEX(Cost!$D:$D,MATCH(รายละเอียด!$C186,Cost!$A:$A,0))</f>
        <v>#N/A</v>
      </c>
      <c r="M186" s="1" t="e">
        <f t="shared" si="7"/>
        <v>#N/A</v>
      </c>
      <c r="N186" s="2" t="e">
        <f t="shared" si="8"/>
        <v>#N/A</v>
      </c>
      <c r="O186" t="str">
        <f t="shared" si="6"/>
        <v>not</v>
      </c>
    </row>
    <row r="187" spans="1:15" customFormat="1" hidden="1">
      <c r="A187">
        <v>3</v>
      </c>
      <c r="B187" t="s">
        <v>359</v>
      </c>
      <c r="C187" t="s">
        <v>384</v>
      </c>
      <c r="D187" t="s">
        <v>385</v>
      </c>
      <c r="E187" t="s">
        <v>9</v>
      </c>
      <c r="F187" s="1">
        <v>45866162</v>
      </c>
      <c r="G187" s="1">
        <v>17383792.609999999</v>
      </c>
      <c r="H187" s="2">
        <v>2.64</v>
      </c>
      <c r="I187" s="1">
        <v>45866162</v>
      </c>
      <c r="J187" s="1">
        <v>17383792.609999999</v>
      </c>
      <c r="K187" s="2">
        <v>28482369.390000001</v>
      </c>
      <c r="L187" s="1" t="e">
        <f>INDEX(Cost!$D:$D,MATCH(รายละเอียด!$C187,Cost!$A:$A,0))</f>
        <v>#N/A</v>
      </c>
      <c r="M187" s="1" t="e">
        <f t="shared" si="7"/>
        <v>#N/A</v>
      </c>
      <c r="N187" s="2" t="e">
        <f t="shared" si="8"/>
        <v>#N/A</v>
      </c>
      <c r="O187" t="str">
        <f t="shared" si="6"/>
        <v>B</v>
      </c>
    </row>
    <row r="188" spans="1:15" customFormat="1" hidden="1">
      <c r="A188">
        <v>3</v>
      </c>
      <c r="B188" t="s">
        <v>359</v>
      </c>
      <c r="C188" t="s">
        <v>386</v>
      </c>
      <c r="D188" t="s">
        <v>387</v>
      </c>
      <c r="E188" t="s">
        <v>9</v>
      </c>
      <c r="F188" s="1">
        <v>52189484.799999997</v>
      </c>
      <c r="G188" s="1">
        <v>8574146.1600000001</v>
      </c>
      <c r="H188" s="2">
        <v>6.09</v>
      </c>
      <c r="I188" s="1">
        <v>52189484.799999997</v>
      </c>
      <c r="J188" s="1">
        <v>8574146.1600000001</v>
      </c>
      <c r="K188" s="2">
        <v>43615338.640000001</v>
      </c>
      <c r="L188" s="1" t="e">
        <f>INDEX(Cost!$D:$D,MATCH(รายละเอียด!$C188,Cost!$A:$A,0))</f>
        <v>#N/A</v>
      </c>
      <c r="M188" s="1" t="e">
        <f t="shared" si="7"/>
        <v>#N/A</v>
      </c>
      <c r="N188" s="2" t="e">
        <f t="shared" si="8"/>
        <v>#N/A</v>
      </c>
      <c r="O188" t="str">
        <f t="shared" si="6"/>
        <v>A</v>
      </c>
    </row>
    <row r="189" spans="1:15" customFormat="1" hidden="1">
      <c r="A189">
        <v>3</v>
      </c>
      <c r="B189" t="s">
        <v>388</v>
      </c>
      <c r="C189" t="s">
        <v>389</v>
      </c>
      <c r="D189" t="s">
        <v>390</v>
      </c>
      <c r="E189" t="s">
        <v>47</v>
      </c>
      <c r="F189" s="1">
        <v>250866000.72</v>
      </c>
      <c r="G189" s="1">
        <v>139956172.53999999</v>
      </c>
      <c r="H189" s="2">
        <v>1.79</v>
      </c>
      <c r="I189" s="1">
        <v>250818400.72</v>
      </c>
      <c r="J189" s="1">
        <v>139956172.53999999</v>
      </c>
      <c r="K189" s="2">
        <v>110862228.18000001</v>
      </c>
      <c r="L189" s="1" t="e">
        <f>INDEX(Cost!$D:$D,MATCH(รายละเอียด!$C189,Cost!$A:$A,0))</f>
        <v>#N/A</v>
      </c>
      <c r="M189" s="1" t="e">
        <f t="shared" si="7"/>
        <v>#N/A</v>
      </c>
      <c r="N189" s="2" t="e">
        <f t="shared" si="8"/>
        <v>#N/A</v>
      </c>
      <c r="O189" t="str">
        <f t="shared" si="6"/>
        <v>D</v>
      </c>
    </row>
    <row r="190" spans="1:15" customFormat="1" hidden="1">
      <c r="A190">
        <v>3</v>
      </c>
      <c r="B190" t="s">
        <v>388</v>
      </c>
      <c r="C190" t="s">
        <v>391</v>
      </c>
      <c r="D190" t="s">
        <v>392</v>
      </c>
      <c r="E190" t="s">
        <v>9</v>
      </c>
      <c r="F190" s="1">
        <v>48477077.990000002</v>
      </c>
      <c r="G190" s="1">
        <v>11734124.029999999</v>
      </c>
      <c r="H190" s="2">
        <v>4.13</v>
      </c>
      <c r="I190" s="1">
        <v>48051677.990000002</v>
      </c>
      <c r="J190" s="1">
        <v>11734124.029999999</v>
      </c>
      <c r="K190" s="2">
        <v>36317553.960000001</v>
      </c>
      <c r="L190" s="1" t="e">
        <f>INDEX(Cost!$D:$D,MATCH(รายละเอียด!$C190,Cost!$A:$A,0))</f>
        <v>#N/A</v>
      </c>
      <c r="M190" s="1" t="e">
        <f t="shared" si="7"/>
        <v>#N/A</v>
      </c>
      <c r="N190" s="2" t="e">
        <f t="shared" si="8"/>
        <v>#N/A</v>
      </c>
      <c r="O190" t="str">
        <f t="shared" si="6"/>
        <v>A</v>
      </c>
    </row>
    <row r="191" spans="1:15" customFormat="1" hidden="1">
      <c r="A191">
        <v>3</v>
      </c>
      <c r="B191" t="s">
        <v>388</v>
      </c>
      <c r="C191" t="s">
        <v>393</v>
      </c>
      <c r="D191" t="s">
        <v>394</v>
      </c>
      <c r="E191" t="s">
        <v>9</v>
      </c>
      <c r="F191" s="1">
        <v>46901160.149999999</v>
      </c>
      <c r="G191" s="1">
        <v>9443194.5</v>
      </c>
      <c r="H191" s="2">
        <v>4.97</v>
      </c>
      <c r="I191" s="1">
        <v>46901160.149999999</v>
      </c>
      <c r="J191" s="1">
        <v>9443194.5</v>
      </c>
      <c r="K191" s="2">
        <v>37457965.649999999</v>
      </c>
      <c r="L191" s="1" t="e">
        <f>INDEX(Cost!$D:$D,MATCH(รายละเอียด!$C191,Cost!$A:$A,0))</f>
        <v>#N/A</v>
      </c>
      <c r="M191" s="1" t="e">
        <f t="shared" si="7"/>
        <v>#N/A</v>
      </c>
      <c r="N191" s="2" t="e">
        <f t="shared" si="8"/>
        <v>#N/A</v>
      </c>
      <c r="O191" t="str">
        <f t="shared" si="6"/>
        <v>A</v>
      </c>
    </row>
    <row r="192" spans="1:15" customFormat="1" hidden="1">
      <c r="A192">
        <v>3</v>
      </c>
      <c r="B192" t="s">
        <v>388</v>
      </c>
      <c r="C192" t="s">
        <v>395</v>
      </c>
      <c r="D192" t="s">
        <v>396</v>
      </c>
      <c r="E192" t="s">
        <v>9</v>
      </c>
      <c r="F192" s="1">
        <v>58154563.469999999</v>
      </c>
      <c r="G192" s="1">
        <v>32264354.84</v>
      </c>
      <c r="H192" s="2">
        <v>1.8</v>
      </c>
      <c r="I192" s="1">
        <v>58014724.640000001</v>
      </c>
      <c r="J192" s="1">
        <v>32222164.84</v>
      </c>
      <c r="K192" s="2">
        <v>25792559.800000001</v>
      </c>
      <c r="L192" s="1" t="e">
        <f>INDEX(Cost!$D:$D,MATCH(รายละเอียด!$C192,Cost!$A:$A,0))</f>
        <v>#N/A</v>
      </c>
      <c r="M192" s="1" t="e">
        <f t="shared" si="7"/>
        <v>#N/A</v>
      </c>
      <c r="N192" s="2" t="e">
        <f t="shared" si="8"/>
        <v>#N/A</v>
      </c>
      <c r="O192" t="str">
        <f t="shared" si="6"/>
        <v>D</v>
      </c>
    </row>
    <row r="193" spans="1:15" customFormat="1" hidden="1">
      <c r="A193">
        <v>3</v>
      </c>
      <c r="B193" t="s">
        <v>388</v>
      </c>
      <c r="C193" t="s">
        <v>397</v>
      </c>
      <c r="D193" t="s">
        <v>398</v>
      </c>
      <c r="E193" t="s">
        <v>9</v>
      </c>
      <c r="F193" s="1">
        <v>58330553.369999997</v>
      </c>
      <c r="G193" s="1">
        <v>14975203.449999999</v>
      </c>
      <c r="H193" s="2">
        <v>3.9</v>
      </c>
      <c r="I193" s="1">
        <v>58170541.369999997</v>
      </c>
      <c r="J193" s="1">
        <v>14975203.449999999</v>
      </c>
      <c r="K193" s="2">
        <v>43195337.920000002</v>
      </c>
      <c r="L193" s="1" t="e">
        <f>INDEX(Cost!$D:$D,MATCH(รายละเอียด!$C193,Cost!$A:$A,0))</f>
        <v>#N/A</v>
      </c>
      <c r="M193" s="1" t="e">
        <f t="shared" si="7"/>
        <v>#N/A</v>
      </c>
      <c r="N193" s="2" t="e">
        <f t="shared" si="8"/>
        <v>#N/A</v>
      </c>
      <c r="O193" t="str">
        <f t="shared" si="6"/>
        <v>A</v>
      </c>
    </row>
    <row r="194" spans="1:15" customFormat="1" hidden="1">
      <c r="A194">
        <v>3</v>
      </c>
      <c r="B194" t="s">
        <v>388</v>
      </c>
      <c r="C194" t="s">
        <v>399</v>
      </c>
      <c r="D194" t="s">
        <v>400</v>
      </c>
      <c r="E194" t="s">
        <v>9</v>
      </c>
      <c r="F194" s="1">
        <v>49595749.869999997</v>
      </c>
      <c r="G194" s="1">
        <v>8735472</v>
      </c>
      <c r="H194" s="2">
        <v>5.68</v>
      </c>
      <c r="I194" s="1">
        <v>49560321.869999997</v>
      </c>
      <c r="J194" s="1">
        <v>8735472</v>
      </c>
      <c r="K194" s="2">
        <v>40824849.869999997</v>
      </c>
      <c r="L194" s="1" t="e">
        <f>INDEX(Cost!$D:$D,MATCH(รายละเอียด!$C194,Cost!$A:$A,0))</f>
        <v>#N/A</v>
      </c>
      <c r="M194" s="1" t="e">
        <f t="shared" si="7"/>
        <v>#N/A</v>
      </c>
      <c r="N194" s="2" t="e">
        <f t="shared" si="8"/>
        <v>#N/A</v>
      </c>
      <c r="O194" t="str">
        <f t="shared" si="6"/>
        <v>A</v>
      </c>
    </row>
    <row r="195" spans="1:15" customFormat="1" hidden="1">
      <c r="A195">
        <v>3</v>
      </c>
      <c r="B195" t="s">
        <v>388</v>
      </c>
      <c r="C195" t="s">
        <v>401</v>
      </c>
      <c r="D195" t="s">
        <v>402</v>
      </c>
      <c r="E195" t="s">
        <v>9</v>
      </c>
      <c r="F195" s="1">
        <v>30826063.100000001</v>
      </c>
      <c r="G195" s="1">
        <v>8031997.6500000004</v>
      </c>
      <c r="H195" s="2">
        <v>3.84</v>
      </c>
      <c r="I195" s="1">
        <v>30826063.100000001</v>
      </c>
      <c r="J195" s="1">
        <v>8031997.6500000004</v>
      </c>
      <c r="K195" s="2">
        <v>22794065.449999999</v>
      </c>
      <c r="L195" s="1" t="e">
        <f>INDEX(Cost!$D:$D,MATCH(รายละเอียด!$C195,Cost!$A:$A,0))</f>
        <v>#N/A</v>
      </c>
      <c r="M195" s="1" t="e">
        <f t="shared" si="7"/>
        <v>#N/A</v>
      </c>
      <c r="N195" s="2" t="e">
        <f t="shared" si="8"/>
        <v>#N/A</v>
      </c>
      <c r="O195" t="str">
        <f t="shared" si="6"/>
        <v>A</v>
      </c>
    </row>
    <row r="196" spans="1:15" customFormat="1" hidden="1">
      <c r="A196">
        <v>3</v>
      </c>
      <c r="B196" t="s">
        <v>388</v>
      </c>
      <c r="C196" t="s">
        <v>403</v>
      </c>
      <c r="D196" t="s">
        <v>404</v>
      </c>
      <c r="E196" t="s">
        <v>9</v>
      </c>
      <c r="F196" s="1">
        <v>70280917.120000005</v>
      </c>
      <c r="G196" s="1">
        <v>20676037.030000001</v>
      </c>
      <c r="H196" s="2">
        <v>3.4</v>
      </c>
      <c r="I196" s="1">
        <v>70280917.120000005</v>
      </c>
      <c r="J196" s="1">
        <v>20676037.030000001</v>
      </c>
      <c r="K196" s="2">
        <v>49604880.090000004</v>
      </c>
      <c r="L196" s="1" t="e">
        <f>INDEX(Cost!$D:$D,MATCH(รายละเอียด!$C196,Cost!$A:$A,0))</f>
        <v>#N/A</v>
      </c>
      <c r="M196" s="1" t="e">
        <f t="shared" si="7"/>
        <v>#N/A</v>
      </c>
      <c r="N196" s="2" t="e">
        <f t="shared" si="8"/>
        <v>#N/A</v>
      </c>
      <c r="O196" t="str">
        <f t="shared" si="6"/>
        <v>A</v>
      </c>
    </row>
    <row r="197" spans="1:15" customFormat="1" hidden="1">
      <c r="A197">
        <v>3</v>
      </c>
      <c r="B197" t="s">
        <v>388</v>
      </c>
      <c r="C197" t="s">
        <v>405</v>
      </c>
      <c r="D197" t="s">
        <v>406</v>
      </c>
      <c r="E197" t="s">
        <v>9</v>
      </c>
      <c r="F197" s="1">
        <v>32340630.789999999</v>
      </c>
      <c r="G197" s="1">
        <v>6331016.4699999997</v>
      </c>
      <c r="H197" s="2">
        <v>5.1100000000000003</v>
      </c>
      <c r="I197" s="1">
        <v>32340630.789999999</v>
      </c>
      <c r="J197" s="1">
        <v>6331016.4699999997</v>
      </c>
      <c r="K197" s="2">
        <v>26009614.32</v>
      </c>
      <c r="L197" s="1" t="e">
        <f>INDEX(Cost!$D:$D,MATCH(รายละเอียด!$C197,Cost!$A:$A,0))</f>
        <v>#N/A</v>
      </c>
      <c r="M197" s="1" t="e">
        <f t="shared" si="7"/>
        <v>#N/A</v>
      </c>
      <c r="N197" s="2" t="e">
        <f t="shared" si="8"/>
        <v>#N/A</v>
      </c>
      <c r="O197" t="str">
        <f t="shared" si="6"/>
        <v>A</v>
      </c>
    </row>
    <row r="198" spans="1:15" customFormat="1" hidden="1">
      <c r="A198">
        <v>3</v>
      </c>
      <c r="B198" t="s">
        <v>388</v>
      </c>
      <c r="C198" t="s">
        <v>407</v>
      </c>
      <c r="D198" t="s">
        <v>408</v>
      </c>
      <c r="E198" t="s">
        <v>9</v>
      </c>
      <c r="F198" s="1">
        <v>18063619.359999999</v>
      </c>
      <c r="G198" s="1">
        <v>8100707.8600000003</v>
      </c>
      <c r="H198" s="2">
        <v>2.23</v>
      </c>
      <c r="I198" s="1">
        <v>18063619.359999999</v>
      </c>
      <c r="J198" s="1">
        <v>8100707.8600000003</v>
      </c>
      <c r="K198" s="2">
        <v>9962911.5</v>
      </c>
      <c r="L198" s="1" t="e">
        <f>INDEX(Cost!$D:$D,MATCH(รายละเอียด!$C198,Cost!$A:$A,0))</f>
        <v>#N/A</v>
      </c>
      <c r="M198" s="1" t="e">
        <f t="shared" si="7"/>
        <v>#N/A</v>
      </c>
      <c r="N198" s="2" t="e">
        <f t="shared" si="8"/>
        <v>#N/A</v>
      </c>
      <c r="O198" t="str">
        <f t="shared" ref="O198:O261" si="9">IF(H198&gt;3,"A",IF(H198&gt;=2.51,"B",IF(H198&gt;=2.01,"C",IF(H198&gt;=1.51,"D","not"))))</f>
        <v>C</v>
      </c>
    </row>
    <row r="199" spans="1:15" customFormat="1" hidden="1">
      <c r="A199">
        <v>3</v>
      </c>
      <c r="B199" t="s">
        <v>388</v>
      </c>
      <c r="C199" t="s">
        <v>409</v>
      </c>
      <c r="D199" t="s">
        <v>410</v>
      </c>
      <c r="E199" t="s">
        <v>9</v>
      </c>
      <c r="F199" s="1">
        <v>22440028.210000001</v>
      </c>
      <c r="G199" s="1">
        <v>5659484.6399999997</v>
      </c>
      <c r="H199" s="2">
        <v>3.97</v>
      </c>
      <c r="I199" s="1">
        <v>22440028.210000001</v>
      </c>
      <c r="J199" s="1">
        <v>5659484.6399999997</v>
      </c>
      <c r="K199" s="2">
        <v>16780543.57</v>
      </c>
      <c r="L199" s="1" t="e">
        <f>INDEX(Cost!$D:$D,MATCH(รายละเอียด!$C199,Cost!$A:$A,0))</f>
        <v>#N/A</v>
      </c>
      <c r="M199" s="1" t="e">
        <f t="shared" ref="M199:M262" si="10">(L199/11)*3</f>
        <v>#N/A</v>
      </c>
      <c r="N199" s="2" t="e">
        <f t="shared" ref="N199:N262" si="11">K199-M199</f>
        <v>#N/A</v>
      </c>
      <c r="O199" t="str">
        <f t="shared" si="9"/>
        <v>A</v>
      </c>
    </row>
    <row r="200" spans="1:15" customFormat="1" hidden="1">
      <c r="A200">
        <v>3</v>
      </c>
      <c r="B200" t="s">
        <v>388</v>
      </c>
      <c r="C200" t="s">
        <v>411</v>
      </c>
      <c r="D200" t="s">
        <v>412</v>
      </c>
      <c r="E200" t="s">
        <v>9</v>
      </c>
      <c r="F200" s="1">
        <v>16742475</v>
      </c>
      <c r="G200" s="1">
        <v>4795481.0599999996</v>
      </c>
      <c r="H200" s="2">
        <v>3.49</v>
      </c>
      <c r="I200" s="1">
        <v>16742475</v>
      </c>
      <c r="J200" s="1">
        <v>4795481.0599999996</v>
      </c>
      <c r="K200" s="2">
        <v>11946993.939999999</v>
      </c>
      <c r="L200" s="1" t="e">
        <f>INDEX(Cost!$D:$D,MATCH(รายละเอียด!$C200,Cost!$A:$A,0))</f>
        <v>#N/A</v>
      </c>
      <c r="M200" s="1" t="e">
        <f t="shared" si="10"/>
        <v>#N/A</v>
      </c>
      <c r="N200" s="2" t="e">
        <f t="shared" si="11"/>
        <v>#N/A</v>
      </c>
      <c r="O200" t="str">
        <f t="shared" si="9"/>
        <v>A</v>
      </c>
    </row>
    <row r="201" spans="1:15" customFormat="1" hidden="1">
      <c r="A201">
        <v>3</v>
      </c>
      <c r="B201" t="s">
        <v>413</v>
      </c>
      <c r="C201" t="s">
        <v>414</v>
      </c>
      <c r="D201" t="s">
        <v>415</v>
      </c>
      <c r="E201" t="s">
        <v>47</v>
      </c>
      <c r="F201" s="1">
        <v>413672716.61000001</v>
      </c>
      <c r="G201" s="1">
        <v>165789617.33000001</v>
      </c>
      <c r="H201" s="2">
        <v>2.5</v>
      </c>
      <c r="I201" s="1">
        <v>413672716.61000001</v>
      </c>
      <c r="J201" s="1">
        <v>122668513.33</v>
      </c>
      <c r="K201" s="2">
        <v>291004203.27999997</v>
      </c>
      <c r="L201" s="1" t="e">
        <f>INDEX(Cost!$D:$D,MATCH(รายละเอียด!$C201,Cost!$A:$A,0))</f>
        <v>#N/A</v>
      </c>
      <c r="M201" s="1" t="e">
        <f t="shared" si="10"/>
        <v>#N/A</v>
      </c>
      <c r="N201" s="2" t="e">
        <f t="shared" si="11"/>
        <v>#N/A</v>
      </c>
      <c r="O201" t="str">
        <f t="shared" si="9"/>
        <v>C</v>
      </c>
    </row>
    <row r="202" spans="1:15" customFormat="1" hidden="1">
      <c r="A202">
        <v>3</v>
      </c>
      <c r="B202" t="s">
        <v>413</v>
      </c>
      <c r="C202" t="s">
        <v>416</v>
      </c>
      <c r="D202" t="s">
        <v>417</v>
      </c>
      <c r="E202" t="s">
        <v>9</v>
      </c>
      <c r="F202" s="1">
        <v>109766409.25</v>
      </c>
      <c r="G202" s="1">
        <v>13001301.83</v>
      </c>
      <c r="H202" s="2">
        <v>8.44</v>
      </c>
      <c r="I202" s="1">
        <v>109766409.25</v>
      </c>
      <c r="J202" s="1">
        <v>13001301.83</v>
      </c>
      <c r="K202" s="2">
        <v>96765107.420000002</v>
      </c>
      <c r="L202" s="1" t="e">
        <f>INDEX(Cost!$D:$D,MATCH(รายละเอียด!$C202,Cost!$A:$A,0))</f>
        <v>#N/A</v>
      </c>
      <c r="M202" s="1" t="e">
        <f t="shared" si="10"/>
        <v>#N/A</v>
      </c>
      <c r="N202" s="2" t="e">
        <f t="shared" si="11"/>
        <v>#N/A</v>
      </c>
      <c r="O202" t="str">
        <f t="shared" si="9"/>
        <v>A</v>
      </c>
    </row>
    <row r="203" spans="1:15" customFormat="1" hidden="1">
      <c r="A203">
        <v>3</v>
      </c>
      <c r="B203" t="s">
        <v>413</v>
      </c>
      <c r="C203" t="s">
        <v>418</v>
      </c>
      <c r="D203" t="s">
        <v>419</v>
      </c>
      <c r="E203" t="s">
        <v>9</v>
      </c>
      <c r="F203" s="1">
        <v>20718165.43</v>
      </c>
      <c r="G203" s="1">
        <v>6777685.7400000002</v>
      </c>
      <c r="H203" s="2">
        <v>3.06</v>
      </c>
      <c r="I203" s="1">
        <v>20718165.43</v>
      </c>
      <c r="J203" s="1">
        <v>6777685.7400000002</v>
      </c>
      <c r="K203" s="2">
        <v>13940479.689999999</v>
      </c>
      <c r="L203" s="1" t="e">
        <f>INDEX(Cost!$D:$D,MATCH(รายละเอียด!$C203,Cost!$A:$A,0))</f>
        <v>#N/A</v>
      </c>
      <c r="M203" s="1" t="e">
        <f t="shared" si="10"/>
        <v>#N/A</v>
      </c>
      <c r="N203" s="2" t="e">
        <f t="shared" si="11"/>
        <v>#N/A</v>
      </c>
      <c r="O203" t="str">
        <f t="shared" si="9"/>
        <v>A</v>
      </c>
    </row>
    <row r="204" spans="1:15" customFormat="1" hidden="1">
      <c r="A204">
        <v>3</v>
      </c>
      <c r="B204" t="s">
        <v>413</v>
      </c>
      <c r="C204" t="s">
        <v>420</v>
      </c>
      <c r="D204" t="s">
        <v>421</v>
      </c>
      <c r="E204" t="s">
        <v>9</v>
      </c>
      <c r="F204" s="1">
        <v>56345397.100000001</v>
      </c>
      <c r="G204" s="1">
        <v>23212438.48</v>
      </c>
      <c r="H204" s="2">
        <v>2.4300000000000002</v>
      </c>
      <c r="I204" s="1">
        <v>56341017.100000001</v>
      </c>
      <c r="J204" s="1">
        <v>23212438.48</v>
      </c>
      <c r="K204" s="2">
        <v>33128578.620000001</v>
      </c>
      <c r="L204" s="1" t="e">
        <f>INDEX(Cost!$D:$D,MATCH(รายละเอียด!$C204,Cost!$A:$A,0))</f>
        <v>#N/A</v>
      </c>
      <c r="M204" s="1" t="e">
        <f t="shared" si="10"/>
        <v>#N/A</v>
      </c>
      <c r="N204" s="2" t="e">
        <f t="shared" si="11"/>
        <v>#N/A</v>
      </c>
      <c r="O204" t="str">
        <f t="shared" si="9"/>
        <v>C</v>
      </c>
    </row>
    <row r="205" spans="1:15" customFormat="1" hidden="1">
      <c r="A205">
        <v>3</v>
      </c>
      <c r="B205" t="s">
        <v>413</v>
      </c>
      <c r="C205" t="s">
        <v>422</v>
      </c>
      <c r="D205" t="s">
        <v>423</v>
      </c>
      <c r="E205" t="s">
        <v>9</v>
      </c>
      <c r="F205" s="1">
        <v>7305033.8200000003</v>
      </c>
      <c r="G205" s="1">
        <v>3685215.77</v>
      </c>
      <c r="H205" s="2">
        <v>1.98</v>
      </c>
      <c r="I205" s="1">
        <v>7305033.8200000003</v>
      </c>
      <c r="J205" s="1">
        <v>3685215.77</v>
      </c>
      <c r="K205" s="2">
        <v>3619818.05</v>
      </c>
      <c r="L205" s="1" t="e">
        <f>INDEX(Cost!$D:$D,MATCH(รายละเอียด!$C205,Cost!$A:$A,0))</f>
        <v>#N/A</v>
      </c>
      <c r="M205" s="1" t="e">
        <f t="shared" si="10"/>
        <v>#N/A</v>
      </c>
      <c r="N205" s="2" t="e">
        <f t="shared" si="11"/>
        <v>#N/A</v>
      </c>
      <c r="O205" t="str">
        <f t="shared" si="9"/>
        <v>D</v>
      </c>
    </row>
    <row r="206" spans="1:15" customFormat="1" hidden="1">
      <c r="A206">
        <v>3</v>
      </c>
      <c r="B206" t="s">
        <v>413</v>
      </c>
      <c r="C206" t="s">
        <v>424</v>
      </c>
      <c r="D206" t="s">
        <v>425</v>
      </c>
      <c r="E206" t="s">
        <v>9</v>
      </c>
      <c r="F206" s="1">
        <v>78731885.680000007</v>
      </c>
      <c r="G206" s="1">
        <v>10406863.859999999</v>
      </c>
      <c r="H206" s="2">
        <v>7.57</v>
      </c>
      <c r="I206" s="1">
        <v>78731885.680000007</v>
      </c>
      <c r="J206" s="1">
        <v>10406863.859999999</v>
      </c>
      <c r="K206" s="2">
        <v>68325021.819999993</v>
      </c>
      <c r="L206" s="1" t="e">
        <f>INDEX(Cost!$D:$D,MATCH(รายละเอียด!$C206,Cost!$A:$A,0))</f>
        <v>#N/A</v>
      </c>
      <c r="M206" s="1" t="e">
        <f t="shared" si="10"/>
        <v>#N/A</v>
      </c>
      <c r="N206" s="2" t="e">
        <f t="shared" si="11"/>
        <v>#N/A</v>
      </c>
      <c r="O206" t="str">
        <f t="shared" si="9"/>
        <v>A</v>
      </c>
    </row>
    <row r="207" spans="1:15" customFormat="1" hidden="1">
      <c r="A207">
        <v>3</v>
      </c>
      <c r="B207" t="s">
        <v>413</v>
      </c>
      <c r="C207" t="s">
        <v>426</v>
      </c>
      <c r="D207" t="s">
        <v>427</v>
      </c>
      <c r="E207" t="s">
        <v>9</v>
      </c>
      <c r="F207" s="1">
        <v>27350876.84</v>
      </c>
      <c r="G207" s="1">
        <v>12320706.380000001</v>
      </c>
      <c r="H207" s="2">
        <v>2.2200000000000002</v>
      </c>
      <c r="I207" s="1">
        <v>27350876.84</v>
      </c>
      <c r="J207" s="1">
        <v>12320706.380000001</v>
      </c>
      <c r="K207" s="2">
        <v>15030170.460000001</v>
      </c>
      <c r="L207" s="1" t="e">
        <f>INDEX(Cost!$D:$D,MATCH(รายละเอียด!$C207,Cost!$A:$A,0))</f>
        <v>#N/A</v>
      </c>
      <c r="M207" s="1" t="e">
        <f t="shared" si="10"/>
        <v>#N/A</v>
      </c>
      <c r="N207" s="2" t="e">
        <f t="shared" si="11"/>
        <v>#N/A</v>
      </c>
      <c r="O207" t="str">
        <f t="shared" si="9"/>
        <v>C</v>
      </c>
    </row>
    <row r="208" spans="1:15" customFormat="1" hidden="1">
      <c r="A208">
        <v>3</v>
      </c>
      <c r="B208" t="s">
        <v>413</v>
      </c>
      <c r="C208" t="s">
        <v>428</v>
      </c>
      <c r="D208" t="s">
        <v>429</v>
      </c>
      <c r="E208" t="s">
        <v>9</v>
      </c>
      <c r="F208" s="1">
        <v>21127353.699999999</v>
      </c>
      <c r="G208" s="1">
        <v>8223332.7800000003</v>
      </c>
      <c r="H208" s="2">
        <v>2.57</v>
      </c>
      <c r="I208" s="1">
        <v>21127353.699999999</v>
      </c>
      <c r="J208" s="1">
        <v>8223332.7800000003</v>
      </c>
      <c r="K208" s="2">
        <v>12904020.92</v>
      </c>
      <c r="L208" s="1" t="e">
        <f>INDEX(Cost!$D:$D,MATCH(รายละเอียด!$C208,Cost!$A:$A,0))</f>
        <v>#N/A</v>
      </c>
      <c r="M208" s="1" t="e">
        <f t="shared" si="10"/>
        <v>#N/A</v>
      </c>
      <c r="N208" s="2" t="e">
        <f t="shared" si="11"/>
        <v>#N/A</v>
      </c>
      <c r="O208" t="str">
        <f t="shared" si="9"/>
        <v>B</v>
      </c>
    </row>
    <row r="209" spans="1:15" customFormat="1" hidden="1">
      <c r="A209">
        <v>4</v>
      </c>
      <c r="B209" t="s">
        <v>430</v>
      </c>
      <c r="C209" t="s">
        <v>431</v>
      </c>
      <c r="D209" t="s">
        <v>432</v>
      </c>
      <c r="E209" t="s">
        <v>47</v>
      </c>
      <c r="F209" s="1">
        <v>187902227.08000001</v>
      </c>
      <c r="G209" s="1">
        <v>143973874.69</v>
      </c>
      <c r="H209" s="2">
        <v>1.31</v>
      </c>
      <c r="I209" s="1">
        <v>187892227.08000001</v>
      </c>
      <c r="J209" s="1">
        <v>148372826.88999999</v>
      </c>
      <c r="K209" s="2">
        <v>39519400.189999998</v>
      </c>
      <c r="L209" s="1" t="e">
        <f>INDEX(Cost!$D:$D,MATCH(รายละเอียด!$C209,Cost!$A:$A,0))</f>
        <v>#N/A</v>
      </c>
      <c r="M209" s="1" t="e">
        <f t="shared" si="10"/>
        <v>#N/A</v>
      </c>
      <c r="N209" s="2" t="e">
        <f t="shared" si="11"/>
        <v>#N/A</v>
      </c>
      <c r="O209" t="str">
        <f t="shared" si="9"/>
        <v>not</v>
      </c>
    </row>
    <row r="210" spans="1:15" customFormat="1" hidden="1">
      <c r="A210">
        <v>4</v>
      </c>
      <c r="B210" t="s">
        <v>430</v>
      </c>
      <c r="C210" t="s">
        <v>433</v>
      </c>
      <c r="D210" t="s">
        <v>434</v>
      </c>
      <c r="E210" t="s">
        <v>9</v>
      </c>
      <c r="F210" s="1">
        <v>22283706.77</v>
      </c>
      <c r="G210" s="1">
        <v>9928266.0299999993</v>
      </c>
      <c r="H210" s="2">
        <v>2.2400000000000002</v>
      </c>
      <c r="I210" s="1">
        <v>22283706.77</v>
      </c>
      <c r="J210" s="1">
        <v>9928266.0299999993</v>
      </c>
      <c r="K210" s="2">
        <v>12355440.74</v>
      </c>
      <c r="L210" s="1" t="e">
        <f>INDEX(Cost!$D:$D,MATCH(รายละเอียด!$C210,Cost!$A:$A,0))</f>
        <v>#N/A</v>
      </c>
      <c r="M210" s="1" t="e">
        <f t="shared" si="10"/>
        <v>#N/A</v>
      </c>
      <c r="N210" s="2" t="e">
        <f t="shared" si="11"/>
        <v>#N/A</v>
      </c>
      <c r="O210" t="str">
        <f t="shared" si="9"/>
        <v>C</v>
      </c>
    </row>
    <row r="211" spans="1:15" customFormat="1" hidden="1">
      <c r="A211">
        <v>4</v>
      </c>
      <c r="B211" t="s">
        <v>430</v>
      </c>
      <c r="C211" t="s">
        <v>435</v>
      </c>
      <c r="D211" t="s">
        <v>436</v>
      </c>
      <c r="E211" t="s">
        <v>9</v>
      </c>
      <c r="F211" s="1">
        <v>78622601.150000006</v>
      </c>
      <c r="G211" s="1">
        <v>21262275.710000001</v>
      </c>
      <c r="H211" s="2">
        <v>3.7</v>
      </c>
      <c r="I211" s="1">
        <v>78622601.150000006</v>
      </c>
      <c r="J211" s="1">
        <v>21262275.710000001</v>
      </c>
      <c r="K211" s="2">
        <v>57360325.439999998</v>
      </c>
      <c r="L211" s="1" t="e">
        <f>INDEX(Cost!$D:$D,MATCH(รายละเอียด!$C211,Cost!$A:$A,0))</f>
        <v>#N/A</v>
      </c>
      <c r="M211" s="1" t="e">
        <f t="shared" si="10"/>
        <v>#N/A</v>
      </c>
      <c r="N211" s="2" t="e">
        <f t="shared" si="11"/>
        <v>#N/A</v>
      </c>
      <c r="O211" t="str">
        <f t="shared" si="9"/>
        <v>A</v>
      </c>
    </row>
    <row r="212" spans="1:15" customFormat="1" hidden="1">
      <c r="A212">
        <v>4</v>
      </c>
      <c r="B212" t="s">
        <v>430</v>
      </c>
      <c r="C212" t="s">
        <v>437</v>
      </c>
      <c r="D212" t="s">
        <v>438</v>
      </c>
      <c r="E212" t="s">
        <v>9</v>
      </c>
      <c r="F212" s="1">
        <v>50680920.68</v>
      </c>
      <c r="G212" s="1">
        <v>16403748.42</v>
      </c>
      <c r="H212" s="2">
        <v>3.09</v>
      </c>
      <c r="I212" s="1">
        <v>50680920.68</v>
      </c>
      <c r="J212" s="1">
        <v>16403748.42</v>
      </c>
      <c r="K212" s="2">
        <v>34277172.259999998</v>
      </c>
      <c r="L212" s="1" t="e">
        <f>INDEX(Cost!$D:$D,MATCH(รายละเอียด!$C212,Cost!$A:$A,0))</f>
        <v>#N/A</v>
      </c>
      <c r="M212" s="1" t="e">
        <f t="shared" si="10"/>
        <v>#N/A</v>
      </c>
      <c r="N212" s="2" t="e">
        <f t="shared" si="11"/>
        <v>#N/A</v>
      </c>
      <c r="O212" t="str">
        <f t="shared" si="9"/>
        <v>A</v>
      </c>
    </row>
    <row r="213" spans="1:15" customFormat="1" hidden="1">
      <c r="A213">
        <v>4</v>
      </c>
      <c r="B213" t="s">
        <v>439</v>
      </c>
      <c r="C213" t="s">
        <v>440</v>
      </c>
      <c r="D213" t="s">
        <v>441</v>
      </c>
      <c r="E213" t="s">
        <v>6</v>
      </c>
      <c r="F213" s="1">
        <v>712328417.38999999</v>
      </c>
      <c r="G213" s="1">
        <v>421741655.94</v>
      </c>
      <c r="H213" s="2">
        <v>1.69</v>
      </c>
      <c r="I213" s="1">
        <v>710053599.08000004</v>
      </c>
      <c r="J213" s="1">
        <v>421741655.94</v>
      </c>
      <c r="K213" s="2">
        <v>288311943.13999999</v>
      </c>
      <c r="L213" s="1" t="e">
        <f>INDEX(Cost!$D:$D,MATCH(รายละเอียด!$C213,Cost!$A:$A,0))</f>
        <v>#N/A</v>
      </c>
      <c r="M213" s="1" t="e">
        <f t="shared" si="10"/>
        <v>#N/A</v>
      </c>
      <c r="N213" s="2" t="e">
        <f t="shared" si="11"/>
        <v>#N/A</v>
      </c>
      <c r="O213" t="str">
        <f t="shared" si="9"/>
        <v>D</v>
      </c>
    </row>
    <row r="214" spans="1:15" customFormat="1" hidden="1">
      <c r="A214">
        <v>4</v>
      </c>
      <c r="B214" t="s">
        <v>439</v>
      </c>
      <c r="C214" t="s">
        <v>442</v>
      </c>
      <c r="D214" t="s">
        <v>443</v>
      </c>
      <c r="E214" t="s">
        <v>9</v>
      </c>
      <c r="F214" s="1">
        <v>296059721.38999999</v>
      </c>
      <c r="G214" s="1">
        <v>175766084.61000001</v>
      </c>
      <c r="H214" s="2">
        <v>1.68</v>
      </c>
      <c r="I214" s="1">
        <v>296059721.38999999</v>
      </c>
      <c r="J214" s="1">
        <v>175766084.61000001</v>
      </c>
      <c r="K214" s="2">
        <v>120293636.78</v>
      </c>
      <c r="L214" s="1" t="e">
        <f>INDEX(Cost!$D:$D,MATCH(รายละเอียด!$C214,Cost!$A:$A,0))</f>
        <v>#N/A</v>
      </c>
      <c r="M214" s="1" t="e">
        <f t="shared" si="10"/>
        <v>#N/A</v>
      </c>
      <c r="N214" s="2" t="e">
        <f t="shared" si="11"/>
        <v>#N/A</v>
      </c>
      <c r="O214" t="str">
        <f t="shared" si="9"/>
        <v>D</v>
      </c>
    </row>
    <row r="215" spans="1:15" customFormat="1" hidden="1">
      <c r="A215">
        <v>4</v>
      </c>
      <c r="B215" t="s">
        <v>439</v>
      </c>
      <c r="C215" t="s">
        <v>444</v>
      </c>
      <c r="D215" t="s">
        <v>445</v>
      </c>
      <c r="E215" t="s">
        <v>9</v>
      </c>
      <c r="F215" s="1">
        <v>67394035.730000004</v>
      </c>
      <c r="G215" s="1">
        <v>78296275.069999993</v>
      </c>
      <c r="H215" s="2">
        <v>0.86</v>
      </c>
      <c r="I215" s="1">
        <v>67394035.730000004</v>
      </c>
      <c r="J215" s="1">
        <v>78296275.069999993</v>
      </c>
      <c r="K215" s="2">
        <v>-10902239.34</v>
      </c>
      <c r="L215" s="1" t="e">
        <f>INDEX(Cost!$D:$D,MATCH(รายละเอียด!$C215,Cost!$A:$A,0))</f>
        <v>#N/A</v>
      </c>
      <c r="M215" s="1" t="e">
        <f t="shared" si="10"/>
        <v>#N/A</v>
      </c>
      <c r="N215" s="2" t="e">
        <f t="shared" si="11"/>
        <v>#N/A</v>
      </c>
      <c r="O215" t="str">
        <f t="shared" si="9"/>
        <v>not</v>
      </c>
    </row>
    <row r="216" spans="1:15" customFormat="1" hidden="1">
      <c r="A216">
        <v>4</v>
      </c>
      <c r="B216" t="s">
        <v>439</v>
      </c>
      <c r="C216" t="s">
        <v>446</v>
      </c>
      <c r="D216" t="s">
        <v>447</v>
      </c>
      <c r="E216" t="s">
        <v>9</v>
      </c>
      <c r="F216" s="1">
        <v>245788018.66999999</v>
      </c>
      <c r="G216" s="1">
        <v>80233373.079999998</v>
      </c>
      <c r="H216" s="2">
        <v>3.06</v>
      </c>
      <c r="I216" s="1">
        <v>245788018.66999999</v>
      </c>
      <c r="J216" s="1">
        <v>80233373.079999998</v>
      </c>
      <c r="K216" s="2">
        <v>165554645.59</v>
      </c>
      <c r="L216" s="1" t="e">
        <f>INDEX(Cost!$D:$D,MATCH(รายละเอียด!$C216,Cost!$A:$A,0))</f>
        <v>#N/A</v>
      </c>
      <c r="M216" s="1" t="e">
        <f t="shared" si="10"/>
        <v>#N/A</v>
      </c>
      <c r="N216" s="2" t="e">
        <f t="shared" si="11"/>
        <v>#N/A</v>
      </c>
      <c r="O216" t="str">
        <f t="shared" si="9"/>
        <v>A</v>
      </c>
    </row>
    <row r="217" spans="1:15" customFormat="1" hidden="1">
      <c r="A217">
        <v>4</v>
      </c>
      <c r="B217" t="s">
        <v>439</v>
      </c>
      <c r="C217" t="s">
        <v>448</v>
      </c>
      <c r="D217" t="s">
        <v>449</v>
      </c>
      <c r="E217" t="s">
        <v>9</v>
      </c>
      <c r="F217" s="1">
        <v>79970463.409999996</v>
      </c>
      <c r="G217" s="1">
        <v>37827477.270000003</v>
      </c>
      <c r="H217" s="2">
        <v>2.11</v>
      </c>
      <c r="I217" s="1">
        <v>79970463.409999996</v>
      </c>
      <c r="J217" s="1">
        <v>37827477.270000003</v>
      </c>
      <c r="K217" s="2">
        <v>42142986.140000001</v>
      </c>
      <c r="L217" s="1" t="e">
        <f>INDEX(Cost!$D:$D,MATCH(รายละเอียด!$C217,Cost!$A:$A,0))</f>
        <v>#N/A</v>
      </c>
      <c r="M217" s="1" t="e">
        <f t="shared" si="10"/>
        <v>#N/A</v>
      </c>
      <c r="N217" s="2" t="e">
        <f t="shared" si="11"/>
        <v>#N/A</v>
      </c>
      <c r="O217" t="str">
        <f t="shared" si="9"/>
        <v>C</v>
      </c>
    </row>
    <row r="218" spans="1:15" customFormat="1" hidden="1">
      <c r="A218">
        <v>4</v>
      </c>
      <c r="B218" t="s">
        <v>439</v>
      </c>
      <c r="C218" t="s">
        <v>450</v>
      </c>
      <c r="D218" t="s">
        <v>451</v>
      </c>
      <c r="E218" t="s">
        <v>9</v>
      </c>
      <c r="F218" s="1">
        <v>254015080.13</v>
      </c>
      <c r="G218" s="1">
        <v>40001858.560000002</v>
      </c>
      <c r="H218" s="2">
        <v>6.35</v>
      </c>
      <c r="I218" s="1">
        <v>224358114.13</v>
      </c>
      <c r="J218" s="1">
        <v>40001858.560000002</v>
      </c>
      <c r="K218" s="2">
        <v>184356255.56999999</v>
      </c>
      <c r="L218" s="1" t="e">
        <f>INDEX(Cost!$D:$D,MATCH(รายละเอียด!$C218,Cost!$A:$A,0))</f>
        <v>#N/A</v>
      </c>
      <c r="M218" s="1" t="e">
        <f t="shared" si="10"/>
        <v>#N/A</v>
      </c>
      <c r="N218" s="2" t="e">
        <f t="shared" si="11"/>
        <v>#N/A</v>
      </c>
      <c r="O218" t="str">
        <f t="shared" si="9"/>
        <v>A</v>
      </c>
    </row>
    <row r="219" spans="1:15" customFormat="1" hidden="1">
      <c r="A219">
        <v>4</v>
      </c>
      <c r="B219" t="s">
        <v>439</v>
      </c>
      <c r="C219" t="s">
        <v>452</v>
      </c>
      <c r="D219" t="s">
        <v>453</v>
      </c>
      <c r="E219" t="s">
        <v>9</v>
      </c>
      <c r="F219" s="1">
        <v>71830167.069999993</v>
      </c>
      <c r="G219" s="1">
        <v>15197973.02</v>
      </c>
      <c r="H219" s="2">
        <v>4.7300000000000004</v>
      </c>
      <c r="I219" s="1">
        <v>71830167.069999993</v>
      </c>
      <c r="J219" s="1">
        <v>15197973.02</v>
      </c>
      <c r="K219" s="2">
        <v>56632194.049999997</v>
      </c>
      <c r="L219" s="1" t="e">
        <f>INDEX(Cost!$D:$D,MATCH(รายละเอียด!$C219,Cost!$A:$A,0))</f>
        <v>#N/A</v>
      </c>
      <c r="M219" s="1" t="e">
        <f t="shared" si="10"/>
        <v>#N/A</v>
      </c>
      <c r="N219" s="2" t="e">
        <f t="shared" si="11"/>
        <v>#N/A</v>
      </c>
      <c r="O219" t="str">
        <f t="shared" si="9"/>
        <v>A</v>
      </c>
    </row>
    <row r="220" spans="1:15" customFormat="1" hidden="1">
      <c r="A220">
        <v>4</v>
      </c>
      <c r="B220" t="s">
        <v>454</v>
      </c>
      <c r="C220" t="s">
        <v>455</v>
      </c>
      <c r="D220" t="s">
        <v>456</v>
      </c>
      <c r="E220" t="s">
        <v>47</v>
      </c>
      <c r="F220" s="1">
        <v>670055322.22000003</v>
      </c>
      <c r="G220" s="1">
        <v>335357925.98000002</v>
      </c>
      <c r="H220" s="2">
        <v>2</v>
      </c>
      <c r="I220" s="1">
        <v>669990886.22000003</v>
      </c>
      <c r="J220" s="1">
        <v>333379925.98000002</v>
      </c>
      <c r="K220" s="2">
        <v>336610960.24000001</v>
      </c>
      <c r="L220" s="1" t="e">
        <f>INDEX(Cost!$D:$D,MATCH(รายละเอียด!$C220,Cost!$A:$A,0))</f>
        <v>#N/A</v>
      </c>
      <c r="M220" s="1" t="e">
        <f t="shared" si="10"/>
        <v>#N/A</v>
      </c>
      <c r="N220" s="2" t="e">
        <f t="shared" si="11"/>
        <v>#N/A</v>
      </c>
      <c r="O220" t="str">
        <f t="shared" si="9"/>
        <v>D</v>
      </c>
    </row>
    <row r="221" spans="1:15" customFormat="1" hidden="1">
      <c r="A221">
        <v>4</v>
      </c>
      <c r="B221" t="s">
        <v>454</v>
      </c>
      <c r="C221" t="s">
        <v>457</v>
      </c>
      <c r="D221" t="s">
        <v>458</v>
      </c>
      <c r="E221" t="s">
        <v>9</v>
      </c>
      <c r="F221" s="1">
        <v>74063426.879999995</v>
      </c>
      <c r="G221" s="1">
        <v>63309176.93</v>
      </c>
      <c r="H221" s="2">
        <v>1.17</v>
      </c>
      <c r="I221" s="1">
        <v>74031376.879999995</v>
      </c>
      <c r="J221" s="1">
        <v>63309176.93</v>
      </c>
      <c r="K221" s="2">
        <v>10722199.949999999</v>
      </c>
      <c r="L221" s="1" t="e">
        <f>INDEX(Cost!$D:$D,MATCH(รายละเอียด!$C221,Cost!$A:$A,0))</f>
        <v>#N/A</v>
      </c>
      <c r="M221" s="1" t="e">
        <f t="shared" si="10"/>
        <v>#N/A</v>
      </c>
      <c r="N221" s="2" t="e">
        <f t="shared" si="11"/>
        <v>#N/A</v>
      </c>
      <c r="O221" t="str">
        <f t="shared" si="9"/>
        <v>not</v>
      </c>
    </row>
    <row r="222" spans="1:15" customFormat="1" hidden="1">
      <c r="A222">
        <v>4</v>
      </c>
      <c r="B222" t="s">
        <v>454</v>
      </c>
      <c r="C222" t="s">
        <v>459</v>
      </c>
      <c r="D222" t="s">
        <v>460</v>
      </c>
      <c r="E222" t="s">
        <v>9</v>
      </c>
      <c r="F222" s="1">
        <v>140397815.03</v>
      </c>
      <c r="G222" s="1">
        <v>92662195.140000001</v>
      </c>
      <c r="H222" s="2">
        <v>1.52</v>
      </c>
      <c r="I222" s="1">
        <v>140391485.03</v>
      </c>
      <c r="J222" s="1">
        <v>92662195.140000001</v>
      </c>
      <c r="K222" s="2">
        <v>47729289.890000001</v>
      </c>
      <c r="L222" s="1" t="e">
        <f>INDEX(Cost!$D:$D,MATCH(รายละเอียด!$C222,Cost!$A:$A,0))</f>
        <v>#N/A</v>
      </c>
      <c r="M222" s="1" t="e">
        <f t="shared" si="10"/>
        <v>#N/A</v>
      </c>
      <c r="N222" s="2" t="e">
        <f t="shared" si="11"/>
        <v>#N/A</v>
      </c>
      <c r="O222" t="str">
        <f t="shared" si="9"/>
        <v>D</v>
      </c>
    </row>
    <row r="223" spans="1:15" customFormat="1" hidden="1">
      <c r="A223">
        <v>4</v>
      </c>
      <c r="B223" t="s">
        <v>454</v>
      </c>
      <c r="C223" t="s">
        <v>461</v>
      </c>
      <c r="D223" t="s">
        <v>462</v>
      </c>
      <c r="E223" t="s">
        <v>9</v>
      </c>
      <c r="F223" s="1">
        <v>109562154.12</v>
      </c>
      <c r="G223" s="1">
        <v>52049085.030000001</v>
      </c>
      <c r="H223" s="2">
        <v>2.11</v>
      </c>
      <c r="I223" s="1">
        <v>109403404.12</v>
      </c>
      <c r="J223" s="1">
        <v>52049085.030000001</v>
      </c>
      <c r="K223" s="2">
        <v>57354319.090000004</v>
      </c>
      <c r="L223" s="1" t="e">
        <f>INDEX(Cost!$D:$D,MATCH(รายละเอียด!$C223,Cost!$A:$A,0))</f>
        <v>#N/A</v>
      </c>
      <c r="M223" s="1" t="e">
        <f t="shared" si="10"/>
        <v>#N/A</v>
      </c>
      <c r="N223" s="2" t="e">
        <f t="shared" si="11"/>
        <v>#N/A</v>
      </c>
      <c r="O223" t="str">
        <f t="shared" si="9"/>
        <v>C</v>
      </c>
    </row>
    <row r="224" spans="1:15" customFormat="1" hidden="1">
      <c r="A224">
        <v>4</v>
      </c>
      <c r="B224" t="s">
        <v>454</v>
      </c>
      <c r="C224" t="s">
        <v>463</v>
      </c>
      <c r="D224" t="s">
        <v>464</v>
      </c>
      <c r="E224" t="s">
        <v>9</v>
      </c>
      <c r="F224" s="1">
        <v>41819786.909999996</v>
      </c>
      <c r="G224" s="1">
        <v>29245045.920000002</v>
      </c>
      <c r="H224" s="2">
        <v>1.43</v>
      </c>
      <c r="I224" s="1">
        <v>41757366.909999996</v>
      </c>
      <c r="J224" s="1">
        <v>29245045.920000002</v>
      </c>
      <c r="K224" s="2">
        <v>12512320.99</v>
      </c>
      <c r="L224" s="1" t="e">
        <f>INDEX(Cost!$D:$D,MATCH(รายละเอียด!$C224,Cost!$A:$A,0))</f>
        <v>#N/A</v>
      </c>
      <c r="M224" s="1" t="e">
        <f t="shared" si="10"/>
        <v>#N/A</v>
      </c>
      <c r="N224" s="2" t="e">
        <f t="shared" si="11"/>
        <v>#N/A</v>
      </c>
      <c r="O224" t="str">
        <f t="shared" si="9"/>
        <v>not</v>
      </c>
    </row>
    <row r="225" spans="1:15" customFormat="1" hidden="1">
      <c r="A225">
        <v>4</v>
      </c>
      <c r="B225" t="s">
        <v>454</v>
      </c>
      <c r="C225" t="s">
        <v>465</v>
      </c>
      <c r="D225" t="s">
        <v>466</v>
      </c>
      <c r="E225" t="s">
        <v>9</v>
      </c>
      <c r="F225" s="1">
        <v>127055357.43000001</v>
      </c>
      <c r="G225" s="1">
        <v>16667976.869999999</v>
      </c>
      <c r="H225" s="2">
        <v>7.62</v>
      </c>
      <c r="I225" s="1">
        <v>127053857.43000001</v>
      </c>
      <c r="J225" s="1">
        <v>16667976.869999999</v>
      </c>
      <c r="K225" s="2">
        <v>110385880.56</v>
      </c>
      <c r="L225" s="1" t="e">
        <f>INDEX(Cost!$D:$D,MATCH(รายละเอียด!$C225,Cost!$A:$A,0))</f>
        <v>#N/A</v>
      </c>
      <c r="M225" s="1" t="e">
        <f t="shared" si="10"/>
        <v>#N/A</v>
      </c>
      <c r="N225" s="2" t="e">
        <f t="shared" si="11"/>
        <v>#N/A</v>
      </c>
      <c r="O225" t="str">
        <f t="shared" si="9"/>
        <v>A</v>
      </c>
    </row>
    <row r="226" spans="1:15" customFormat="1" hidden="1">
      <c r="A226">
        <v>4</v>
      </c>
      <c r="B226" t="s">
        <v>454</v>
      </c>
      <c r="C226" t="s">
        <v>467</v>
      </c>
      <c r="D226" t="s">
        <v>468</v>
      </c>
      <c r="E226" t="s">
        <v>9</v>
      </c>
      <c r="F226" s="1">
        <v>56385520.380000003</v>
      </c>
      <c r="G226" s="1">
        <v>41574771.350000001</v>
      </c>
      <c r="H226" s="2">
        <v>1.36</v>
      </c>
      <c r="I226" s="1">
        <v>56380520.380000003</v>
      </c>
      <c r="J226" s="1">
        <v>41574771.350000001</v>
      </c>
      <c r="K226" s="2">
        <v>14805749.029999999</v>
      </c>
      <c r="L226" s="1" t="e">
        <f>INDEX(Cost!$D:$D,MATCH(รายละเอียด!$C226,Cost!$A:$A,0))</f>
        <v>#N/A</v>
      </c>
      <c r="M226" s="1" t="e">
        <f t="shared" si="10"/>
        <v>#N/A</v>
      </c>
      <c r="N226" s="2" t="e">
        <f t="shared" si="11"/>
        <v>#N/A</v>
      </c>
      <c r="O226" t="str">
        <f t="shared" si="9"/>
        <v>not</v>
      </c>
    </row>
    <row r="227" spans="1:15" customFormat="1" hidden="1">
      <c r="A227">
        <v>4</v>
      </c>
      <c r="B227" t="s">
        <v>454</v>
      </c>
      <c r="C227" t="s">
        <v>469</v>
      </c>
      <c r="D227" t="s">
        <v>470</v>
      </c>
      <c r="E227" t="s">
        <v>9</v>
      </c>
      <c r="F227" s="1">
        <v>51004055.895000003</v>
      </c>
      <c r="G227" s="1">
        <v>37480292.994999997</v>
      </c>
      <c r="H227" s="2">
        <v>1.36</v>
      </c>
      <c r="I227" s="1">
        <v>51004055.895000003</v>
      </c>
      <c r="J227" s="1">
        <v>37480292.994999997</v>
      </c>
      <c r="K227" s="2">
        <v>13523762.9</v>
      </c>
      <c r="L227" s="1" t="e">
        <f>INDEX(Cost!$D:$D,MATCH(รายละเอียด!$C227,Cost!$A:$A,0))</f>
        <v>#N/A</v>
      </c>
      <c r="M227" s="1" t="e">
        <f t="shared" si="10"/>
        <v>#N/A</v>
      </c>
      <c r="N227" s="2" t="e">
        <f t="shared" si="11"/>
        <v>#N/A</v>
      </c>
      <c r="O227" t="str">
        <f t="shared" si="9"/>
        <v>not</v>
      </c>
    </row>
    <row r="228" spans="1:15" customFormat="1" hidden="1">
      <c r="A228">
        <v>4</v>
      </c>
      <c r="B228" t="s">
        <v>471</v>
      </c>
      <c r="C228" t="s">
        <v>472</v>
      </c>
      <c r="D228" t="s">
        <v>473</v>
      </c>
      <c r="E228" t="s">
        <v>6</v>
      </c>
      <c r="F228" s="1">
        <v>219773945.4756</v>
      </c>
      <c r="G228" s="1">
        <v>231461035.92559999</v>
      </c>
      <c r="H228" s="2">
        <v>0.95</v>
      </c>
      <c r="I228" s="1">
        <v>219773945.4756</v>
      </c>
      <c r="J228" s="1">
        <v>231400550.92559999</v>
      </c>
      <c r="K228" s="2">
        <v>-11626605.449999999</v>
      </c>
      <c r="L228" s="1" t="e">
        <f>INDEX(Cost!$D:$D,MATCH(รายละเอียด!$C228,Cost!$A:$A,0))</f>
        <v>#N/A</v>
      </c>
      <c r="M228" s="1" t="e">
        <f t="shared" si="10"/>
        <v>#N/A</v>
      </c>
      <c r="N228" s="2" t="e">
        <f t="shared" si="11"/>
        <v>#N/A</v>
      </c>
      <c r="O228" t="str">
        <f t="shared" si="9"/>
        <v>not</v>
      </c>
    </row>
    <row r="229" spans="1:15" customFormat="1" hidden="1">
      <c r="A229">
        <v>4</v>
      </c>
      <c r="B229" t="s">
        <v>471</v>
      </c>
      <c r="C229" t="s">
        <v>474</v>
      </c>
      <c r="D229" t="s">
        <v>475</v>
      </c>
      <c r="E229" t="s">
        <v>47</v>
      </c>
      <c r="F229" s="1">
        <v>124874535.38</v>
      </c>
      <c r="G229" s="1">
        <v>134648847.09</v>
      </c>
      <c r="H229" s="2">
        <v>0.93</v>
      </c>
      <c r="I229" s="1">
        <v>124874535.38</v>
      </c>
      <c r="J229" s="1">
        <v>134648847.09</v>
      </c>
      <c r="K229" s="2">
        <v>-9774311.7100000009</v>
      </c>
      <c r="L229" s="1" t="e">
        <f>INDEX(Cost!$D:$D,MATCH(รายละเอียด!$C229,Cost!$A:$A,0))</f>
        <v>#N/A</v>
      </c>
      <c r="M229" s="1" t="e">
        <f t="shared" si="10"/>
        <v>#N/A</v>
      </c>
      <c r="N229" s="2" t="e">
        <f t="shared" si="11"/>
        <v>#N/A</v>
      </c>
      <c r="O229" t="str">
        <f t="shared" si="9"/>
        <v>not</v>
      </c>
    </row>
    <row r="230" spans="1:15" customFormat="1" hidden="1">
      <c r="A230">
        <v>4</v>
      </c>
      <c r="B230" t="s">
        <v>471</v>
      </c>
      <c r="C230" t="s">
        <v>476</v>
      </c>
      <c r="D230" t="s">
        <v>477</v>
      </c>
      <c r="E230" t="s">
        <v>9</v>
      </c>
      <c r="F230" s="1">
        <v>65361381.460000001</v>
      </c>
      <c r="G230" s="1">
        <v>32617117.170000002</v>
      </c>
      <c r="H230" s="2">
        <v>2</v>
      </c>
      <c r="I230" s="1">
        <v>65361381.460000001</v>
      </c>
      <c r="J230" s="1">
        <v>32617117.170000002</v>
      </c>
      <c r="K230" s="2">
        <v>32744264.289999999</v>
      </c>
      <c r="L230" s="1" t="e">
        <f>INDEX(Cost!$D:$D,MATCH(รายละเอียด!$C230,Cost!$A:$A,0))</f>
        <v>#N/A</v>
      </c>
      <c r="M230" s="1" t="e">
        <f t="shared" si="10"/>
        <v>#N/A</v>
      </c>
      <c r="N230" s="2" t="e">
        <f t="shared" si="11"/>
        <v>#N/A</v>
      </c>
      <c r="O230" t="str">
        <f t="shared" si="9"/>
        <v>D</v>
      </c>
    </row>
    <row r="231" spans="1:15" customFormat="1" hidden="1">
      <c r="A231">
        <v>4</v>
      </c>
      <c r="B231" t="s">
        <v>471</v>
      </c>
      <c r="C231" t="s">
        <v>478</v>
      </c>
      <c r="D231" t="s">
        <v>479</v>
      </c>
      <c r="E231" t="s">
        <v>9</v>
      </c>
      <c r="F231" s="1">
        <v>116438181.88</v>
      </c>
      <c r="G231" s="1">
        <v>12522329.82</v>
      </c>
      <c r="H231" s="2">
        <v>9.3000000000000007</v>
      </c>
      <c r="I231" s="1">
        <v>116403801.88</v>
      </c>
      <c r="J231" s="1">
        <v>12522329.82</v>
      </c>
      <c r="K231" s="2">
        <v>103881472.06</v>
      </c>
      <c r="L231" s="1" t="e">
        <f>INDEX(Cost!$D:$D,MATCH(รายละเอียด!$C231,Cost!$A:$A,0))</f>
        <v>#N/A</v>
      </c>
      <c r="M231" s="1" t="e">
        <f t="shared" si="10"/>
        <v>#N/A</v>
      </c>
      <c r="N231" s="2" t="e">
        <f t="shared" si="11"/>
        <v>#N/A</v>
      </c>
      <c r="O231" t="str">
        <f t="shared" si="9"/>
        <v>A</v>
      </c>
    </row>
    <row r="232" spans="1:15" customFormat="1" hidden="1">
      <c r="A232">
        <v>4</v>
      </c>
      <c r="B232" t="s">
        <v>471</v>
      </c>
      <c r="C232" t="s">
        <v>480</v>
      </c>
      <c r="D232" t="s">
        <v>481</v>
      </c>
      <c r="E232" t="s">
        <v>9</v>
      </c>
      <c r="F232" s="1">
        <v>45829408.219999999</v>
      </c>
      <c r="G232" s="1">
        <v>12232530.390000001</v>
      </c>
      <c r="H232" s="2">
        <v>3.75</v>
      </c>
      <c r="I232" s="1">
        <v>45829408.219999999</v>
      </c>
      <c r="J232" s="1">
        <v>12232530.390000001</v>
      </c>
      <c r="K232" s="2">
        <v>33596877.829999998</v>
      </c>
      <c r="L232" s="1" t="e">
        <f>INDEX(Cost!$D:$D,MATCH(รายละเอียด!$C232,Cost!$A:$A,0))</f>
        <v>#N/A</v>
      </c>
      <c r="M232" s="1" t="e">
        <f t="shared" si="10"/>
        <v>#N/A</v>
      </c>
      <c r="N232" s="2" t="e">
        <f t="shared" si="11"/>
        <v>#N/A</v>
      </c>
      <c r="O232" t="str">
        <f t="shared" si="9"/>
        <v>A</v>
      </c>
    </row>
    <row r="233" spans="1:15" customFormat="1" hidden="1">
      <c r="A233">
        <v>4</v>
      </c>
      <c r="B233" t="s">
        <v>471</v>
      </c>
      <c r="C233" t="s">
        <v>482</v>
      </c>
      <c r="D233" t="s">
        <v>483</v>
      </c>
      <c r="E233" t="s">
        <v>9</v>
      </c>
      <c r="F233" s="1">
        <v>19642278.100000001</v>
      </c>
      <c r="G233" s="1">
        <v>15702945.91</v>
      </c>
      <c r="H233" s="2">
        <v>1.25</v>
      </c>
      <c r="I233" s="1">
        <v>19586718.68</v>
      </c>
      <c r="J233" s="1">
        <v>15702945.91</v>
      </c>
      <c r="K233" s="2">
        <v>3883772.77</v>
      </c>
      <c r="L233" s="1" t="e">
        <f>INDEX(Cost!$D:$D,MATCH(รายละเอียด!$C233,Cost!$A:$A,0))</f>
        <v>#N/A</v>
      </c>
      <c r="M233" s="1" t="e">
        <f t="shared" si="10"/>
        <v>#N/A</v>
      </c>
      <c r="N233" s="2" t="e">
        <f t="shared" si="11"/>
        <v>#N/A</v>
      </c>
      <c r="O233" t="str">
        <f t="shared" si="9"/>
        <v>not</v>
      </c>
    </row>
    <row r="234" spans="1:15" customFormat="1" hidden="1">
      <c r="A234">
        <v>4</v>
      </c>
      <c r="B234" t="s">
        <v>471</v>
      </c>
      <c r="C234" t="s">
        <v>484</v>
      </c>
      <c r="D234" t="s">
        <v>485</v>
      </c>
      <c r="E234" t="s">
        <v>9</v>
      </c>
      <c r="F234" s="1">
        <v>218434003.02000001</v>
      </c>
      <c r="G234" s="1">
        <v>29718167.07</v>
      </c>
      <c r="H234" s="2">
        <v>7.35</v>
      </c>
      <c r="I234" s="1">
        <v>216296574.11000001</v>
      </c>
      <c r="J234" s="1">
        <v>29718167.07</v>
      </c>
      <c r="K234" s="2">
        <v>186578407.03999999</v>
      </c>
      <c r="L234" s="1" t="e">
        <f>INDEX(Cost!$D:$D,MATCH(รายละเอียด!$C234,Cost!$A:$A,0))</f>
        <v>#N/A</v>
      </c>
      <c r="M234" s="1" t="e">
        <f t="shared" si="10"/>
        <v>#N/A</v>
      </c>
      <c r="N234" s="2" t="e">
        <f t="shared" si="11"/>
        <v>#N/A</v>
      </c>
      <c r="O234" t="str">
        <f t="shared" si="9"/>
        <v>A</v>
      </c>
    </row>
    <row r="235" spans="1:15" customFormat="1" hidden="1">
      <c r="A235">
        <v>4</v>
      </c>
      <c r="B235" t="s">
        <v>471</v>
      </c>
      <c r="C235" t="s">
        <v>486</v>
      </c>
      <c r="D235" t="s">
        <v>487</v>
      </c>
      <c r="E235" t="s">
        <v>9</v>
      </c>
      <c r="F235" s="1">
        <v>25097744.620000001</v>
      </c>
      <c r="G235" s="1">
        <v>19915650.800000001</v>
      </c>
      <c r="H235" s="2">
        <v>1.26</v>
      </c>
      <c r="I235" s="1">
        <v>25081717.98</v>
      </c>
      <c r="J235" s="1">
        <v>19915650.800000001</v>
      </c>
      <c r="K235" s="2">
        <v>5166067.18</v>
      </c>
      <c r="L235" s="1" t="e">
        <f>INDEX(Cost!$D:$D,MATCH(รายละเอียด!$C235,Cost!$A:$A,0))</f>
        <v>#N/A</v>
      </c>
      <c r="M235" s="1" t="e">
        <f t="shared" si="10"/>
        <v>#N/A</v>
      </c>
      <c r="N235" s="2" t="e">
        <f t="shared" si="11"/>
        <v>#N/A</v>
      </c>
      <c r="O235" t="str">
        <f t="shared" si="9"/>
        <v>not</v>
      </c>
    </row>
    <row r="236" spans="1:15" customFormat="1" hidden="1">
      <c r="A236">
        <v>4</v>
      </c>
      <c r="B236" t="s">
        <v>471</v>
      </c>
      <c r="C236" t="s">
        <v>488</v>
      </c>
      <c r="D236" t="s">
        <v>489</v>
      </c>
      <c r="E236" t="s">
        <v>9</v>
      </c>
      <c r="F236" s="1">
        <v>64875343.799999997</v>
      </c>
      <c r="G236" s="1">
        <v>15206126.710000001</v>
      </c>
      <c r="H236" s="2">
        <v>4.2699999999999996</v>
      </c>
      <c r="I236" s="1">
        <v>64823803.200000003</v>
      </c>
      <c r="J236" s="1">
        <v>15206126.710000001</v>
      </c>
      <c r="K236" s="2">
        <v>49617676.490000002</v>
      </c>
      <c r="L236" s="1" t="e">
        <f>INDEX(Cost!$D:$D,MATCH(รายละเอียด!$C236,Cost!$A:$A,0))</f>
        <v>#N/A</v>
      </c>
      <c r="M236" s="1" t="e">
        <f t="shared" si="10"/>
        <v>#N/A</v>
      </c>
      <c r="N236" s="2" t="e">
        <f t="shared" si="11"/>
        <v>#N/A</v>
      </c>
      <c r="O236" t="str">
        <f t="shared" si="9"/>
        <v>A</v>
      </c>
    </row>
    <row r="237" spans="1:15" customFormat="1" hidden="1">
      <c r="A237">
        <v>4</v>
      </c>
      <c r="B237" t="s">
        <v>471</v>
      </c>
      <c r="C237" t="s">
        <v>490</v>
      </c>
      <c r="D237" t="s">
        <v>491</v>
      </c>
      <c r="E237" t="s">
        <v>9</v>
      </c>
      <c r="F237" s="1">
        <v>57013532.390000001</v>
      </c>
      <c r="G237" s="1">
        <v>21204769.649999999</v>
      </c>
      <c r="H237" s="2">
        <v>2.69</v>
      </c>
      <c r="I237" s="1">
        <v>57013532.390000001</v>
      </c>
      <c r="J237" s="1">
        <v>21204769.649999999</v>
      </c>
      <c r="K237" s="2">
        <v>35808762.740000002</v>
      </c>
      <c r="L237" s="1" t="e">
        <f>INDEX(Cost!$D:$D,MATCH(รายละเอียด!$C237,Cost!$A:$A,0))</f>
        <v>#N/A</v>
      </c>
      <c r="M237" s="1" t="e">
        <f t="shared" si="10"/>
        <v>#N/A</v>
      </c>
      <c r="N237" s="2" t="e">
        <f t="shared" si="11"/>
        <v>#N/A</v>
      </c>
      <c r="O237" t="str">
        <f t="shared" si="9"/>
        <v>B</v>
      </c>
    </row>
    <row r="238" spans="1:15" customFormat="1" hidden="1">
      <c r="A238">
        <v>4</v>
      </c>
      <c r="B238" t="s">
        <v>471</v>
      </c>
      <c r="C238" t="s">
        <v>492</v>
      </c>
      <c r="D238" t="s">
        <v>493</v>
      </c>
      <c r="E238" t="s">
        <v>9</v>
      </c>
      <c r="F238" s="1">
        <v>53370223.07</v>
      </c>
      <c r="G238" s="1">
        <v>10503661.57</v>
      </c>
      <c r="H238" s="2">
        <v>5.08</v>
      </c>
      <c r="I238" s="1">
        <v>53370223.07</v>
      </c>
      <c r="J238" s="1">
        <v>10503661.57</v>
      </c>
      <c r="K238" s="2">
        <v>42866561.5</v>
      </c>
      <c r="L238" s="1" t="e">
        <f>INDEX(Cost!$D:$D,MATCH(รายละเอียด!$C238,Cost!$A:$A,0))</f>
        <v>#N/A</v>
      </c>
      <c r="M238" s="1" t="e">
        <f t="shared" si="10"/>
        <v>#N/A</v>
      </c>
      <c r="N238" s="2" t="e">
        <f t="shared" si="11"/>
        <v>#N/A</v>
      </c>
      <c r="O238" t="str">
        <f t="shared" si="9"/>
        <v>A</v>
      </c>
    </row>
    <row r="239" spans="1:15" customFormat="1" hidden="1">
      <c r="A239">
        <v>4</v>
      </c>
      <c r="B239" t="s">
        <v>471</v>
      </c>
      <c r="C239" t="s">
        <v>494</v>
      </c>
      <c r="D239" t="s">
        <v>495</v>
      </c>
      <c r="E239" t="s">
        <v>9</v>
      </c>
      <c r="F239" s="1">
        <v>155662151.09</v>
      </c>
      <c r="G239" s="1">
        <v>22019728.91</v>
      </c>
      <c r="H239" s="2">
        <v>7.07</v>
      </c>
      <c r="I239" s="1">
        <v>155662137.40000001</v>
      </c>
      <c r="J239" s="1">
        <v>22019728.91</v>
      </c>
      <c r="K239" s="2">
        <v>133642408.48999999</v>
      </c>
      <c r="L239" s="1" t="e">
        <f>INDEX(Cost!$D:$D,MATCH(รายละเอียด!$C239,Cost!$A:$A,0))</f>
        <v>#N/A</v>
      </c>
      <c r="M239" s="1" t="e">
        <f t="shared" si="10"/>
        <v>#N/A</v>
      </c>
      <c r="N239" s="2" t="e">
        <f t="shared" si="11"/>
        <v>#N/A</v>
      </c>
      <c r="O239" t="str">
        <f t="shared" si="9"/>
        <v>A</v>
      </c>
    </row>
    <row r="240" spans="1:15" customFormat="1" hidden="1">
      <c r="A240">
        <v>4</v>
      </c>
      <c r="B240" t="s">
        <v>471</v>
      </c>
      <c r="C240" t="s">
        <v>496</v>
      </c>
      <c r="D240" t="s">
        <v>497</v>
      </c>
      <c r="E240" t="s">
        <v>9</v>
      </c>
      <c r="F240" s="1">
        <v>22829598.91</v>
      </c>
      <c r="G240" s="1">
        <v>9023439.0299999993</v>
      </c>
      <c r="H240" s="2">
        <v>2.5299999999999998</v>
      </c>
      <c r="I240" s="1">
        <v>22727490.5</v>
      </c>
      <c r="J240" s="1">
        <v>9023439.0299999993</v>
      </c>
      <c r="K240" s="2">
        <v>13704051.470000001</v>
      </c>
      <c r="L240" s="1" t="e">
        <f>INDEX(Cost!$D:$D,MATCH(รายละเอียด!$C240,Cost!$A:$A,0))</f>
        <v>#N/A</v>
      </c>
      <c r="M240" s="1" t="e">
        <f t="shared" si="10"/>
        <v>#N/A</v>
      </c>
      <c r="N240" s="2" t="e">
        <f t="shared" si="11"/>
        <v>#N/A</v>
      </c>
      <c r="O240" t="str">
        <f t="shared" si="9"/>
        <v>B</v>
      </c>
    </row>
    <row r="241" spans="1:15" customFormat="1" hidden="1">
      <c r="A241">
        <v>4</v>
      </c>
      <c r="B241" t="s">
        <v>471</v>
      </c>
      <c r="C241" t="s">
        <v>498</v>
      </c>
      <c r="D241" t="s">
        <v>499</v>
      </c>
      <c r="E241" t="s">
        <v>9</v>
      </c>
      <c r="F241" s="1">
        <v>169392976.59</v>
      </c>
      <c r="G241" s="1">
        <v>17640266.190000001</v>
      </c>
      <c r="H241" s="2">
        <v>9.6</v>
      </c>
      <c r="I241" s="1">
        <v>169392976.59</v>
      </c>
      <c r="J241" s="1">
        <v>17640266.190000001</v>
      </c>
      <c r="K241" s="2">
        <v>151752710.40000001</v>
      </c>
      <c r="L241" s="1" t="e">
        <f>INDEX(Cost!$D:$D,MATCH(รายละเอียด!$C241,Cost!$A:$A,0))</f>
        <v>#N/A</v>
      </c>
      <c r="M241" s="1" t="e">
        <f t="shared" si="10"/>
        <v>#N/A</v>
      </c>
      <c r="N241" s="2" t="e">
        <f t="shared" si="11"/>
        <v>#N/A</v>
      </c>
      <c r="O241" t="str">
        <f t="shared" si="9"/>
        <v>A</v>
      </c>
    </row>
    <row r="242" spans="1:15" customFormat="1" hidden="1">
      <c r="A242">
        <v>4</v>
      </c>
      <c r="B242" t="s">
        <v>471</v>
      </c>
      <c r="C242" t="s">
        <v>500</v>
      </c>
      <c r="D242" t="s">
        <v>501</v>
      </c>
      <c r="E242" t="s">
        <v>9</v>
      </c>
      <c r="F242" s="1">
        <v>12714461.289999999</v>
      </c>
      <c r="G242" s="1">
        <v>7320869.21</v>
      </c>
      <c r="H242" s="2">
        <v>1.74</v>
      </c>
      <c r="I242" s="1">
        <v>12702135.41</v>
      </c>
      <c r="J242" s="1">
        <v>7320869.21</v>
      </c>
      <c r="K242" s="2">
        <v>5381266.2000000002</v>
      </c>
      <c r="L242" s="1" t="e">
        <f>INDEX(Cost!$D:$D,MATCH(รายละเอียด!$C242,Cost!$A:$A,0))</f>
        <v>#N/A</v>
      </c>
      <c r="M242" s="1" t="e">
        <f t="shared" si="10"/>
        <v>#N/A</v>
      </c>
      <c r="N242" s="2" t="e">
        <f t="shared" si="11"/>
        <v>#N/A</v>
      </c>
      <c r="O242" t="str">
        <f t="shared" si="9"/>
        <v>D</v>
      </c>
    </row>
    <row r="243" spans="1:15" customFormat="1" hidden="1">
      <c r="A243">
        <v>4</v>
      </c>
      <c r="B243" t="s">
        <v>471</v>
      </c>
      <c r="C243" t="s">
        <v>502</v>
      </c>
      <c r="D243" t="s">
        <v>503</v>
      </c>
      <c r="E243" t="s">
        <v>9</v>
      </c>
      <c r="F243" s="1">
        <v>10171200.02</v>
      </c>
      <c r="G243" s="1">
        <v>6785429.9199999999</v>
      </c>
      <c r="H243" s="2">
        <v>1.5</v>
      </c>
      <c r="I243" s="1">
        <v>10170120.02</v>
      </c>
      <c r="J243" s="1">
        <v>6785429.9199999999</v>
      </c>
      <c r="K243" s="2">
        <v>3384690.1</v>
      </c>
      <c r="L243" s="1" t="e">
        <f>INDEX(Cost!$D:$D,MATCH(รายละเอียด!$C243,Cost!$A:$A,0))</f>
        <v>#N/A</v>
      </c>
      <c r="M243" s="1" t="e">
        <f t="shared" si="10"/>
        <v>#N/A</v>
      </c>
      <c r="N243" s="2" t="e">
        <f t="shared" si="11"/>
        <v>#N/A</v>
      </c>
      <c r="O243" t="str">
        <f t="shared" si="9"/>
        <v>not</v>
      </c>
    </row>
    <row r="244" spans="1:15" customFormat="1" hidden="1">
      <c r="A244">
        <v>4</v>
      </c>
      <c r="B244" t="s">
        <v>504</v>
      </c>
      <c r="C244" t="s">
        <v>505</v>
      </c>
      <c r="D244" t="s">
        <v>506</v>
      </c>
      <c r="E244" t="s">
        <v>47</v>
      </c>
      <c r="F244" s="1">
        <v>283821403.27999997</v>
      </c>
      <c r="G244" s="1">
        <v>234043686.09</v>
      </c>
      <c r="H244" s="2">
        <v>1.21</v>
      </c>
      <c r="I244" s="1">
        <v>283707249.27999997</v>
      </c>
      <c r="J244" s="1">
        <v>234043686.09</v>
      </c>
      <c r="K244" s="2">
        <v>49663563.189999998</v>
      </c>
      <c r="L244" s="1" t="e">
        <f>INDEX(Cost!$D:$D,MATCH(รายละเอียด!$C244,Cost!$A:$A,0))</f>
        <v>#N/A</v>
      </c>
      <c r="M244" s="1" t="e">
        <f t="shared" si="10"/>
        <v>#N/A</v>
      </c>
      <c r="N244" s="2" t="e">
        <f t="shared" si="11"/>
        <v>#N/A</v>
      </c>
      <c r="O244" t="str">
        <f t="shared" si="9"/>
        <v>not</v>
      </c>
    </row>
    <row r="245" spans="1:15" customFormat="1" hidden="1">
      <c r="A245">
        <v>4</v>
      </c>
      <c r="B245" t="s">
        <v>504</v>
      </c>
      <c r="C245" t="s">
        <v>507</v>
      </c>
      <c r="D245" t="s">
        <v>508</v>
      </c>
      <c r="E245" t="s">
        <v>47</v>
      </c>
      <c r="F245" s="1">
        <v>113807487.76000001</v>
      </c>
      <c r="G245" s="1">
        <v>174641827.21000001</v>
      </c>
      <c r="H245" s="2">
        <v>0.65</v>
      </c>
      <c r="I245" s="1">
        <v>113547120.54000001</v>
      </c>
      <c r="J245" s="1">
        <v>174641827.21000001</v>
      </c>
      <c r="K245" s="2">
        <v>-61094706.670000002</v>
      </c>
      <c r="L245" s="1" t="e">
        <f>INDEX(Cost!$D:$D,MATCH(รายละเอียด!$C245,Cost!$A:$A,0))</f>
        <v>#N/A</v>
      </c>
      <c r="M245" s="1" t="e">
        <f t="shared" si="10"/>
        <v>#N/A</v>
      </c>
      <c r="N245" s="2" t="e">
        <f t="shared" si="11"/>
        <v>#N/A</v>
      </c>
      <c r="O245" t="str">
        <f t="shared" si="9"/>
        <v>not</v>
      </c>
    </row>
    <row r="246" spans="1:15" customFormat="1" hidden="1">
      <c r="A246">
        <v>4</v>
      </c>
      <c r="B246" t="s">
        <v>504</v>
      </c>
      <c r="C246" t="s">
        <v>509</v>
      </c>
      <c r="D246" t="s">
        <v>510</v>
      </c>
      <c r="E246" t="s">
        <v>9</v>
      </c>
      <c r="F246" s="1">
        <v>65450640.450000003</v>
      </c>
      <c r="G246" s="1">
        <v>12296818.23</v>
      </c>
      <c r="H246" s="2">
        <v>5.32</v>
      </c>
      <c r="I246" s="1">
        <v>65450640.450000003</v>
      </c>
      <c r="J246" s="1">
        <v>12296818.23</v>
      </c>
      <c r="K246" s="2">
        <v>53153822.219999999</v>
      </c>
      <c r="L246" s="1" t="e">
        <f>INDEX(Cost!$D:$D,MATCH(รายละเอียด!$C246,Cost!$A:$A,0))</f>
        <v>#N/A</v>
      </c>
      <c r="M246" s="1" t="e">
        <f t="shared" si="10"/>
        <v>#N/A</v>
      </c>
      <c r="N246" s="2" t="e">
        <f t="shared" si="11"/>
        <v>#N/A</v>
      </c>
      <c r="O246" t="str">
        <f t="shared" si="9"/>
        <v>A</v>
      </c>
    </row>
    <row r="247" spans="1:15" customFormat="1" hidden="1">
      <c r="A247">
        <v>4</v>
      </c>
      <c r="B247" t="s">
        <v>504</v>
      </c>
      <c r="C247" t="s">
        <v>511</v>
      </c>
      <c r="D247" t="s">
        <v>512</v>
      </c>
      <c r="E247" t="s">
        <v>9</v>
      </c>
      <c r="F247" s="1">
        <v>90770156.909999996</v>
      </c>
      <c r="G247" s="1">
        <v>68997322.799999997</v>
      </c>
      <c r="H247" s="2">
        <v>1.32</v>
      </c>
      <c r="I247" s="1">
        <v>90770156.909999996</v>
      </c>
      <c r="J247" s="1">
        <v>68997322.799999997</v>
      </c>
      <c r="K247" s="2">
        <v>21772834.109999999</v>
      </c>
      <c r="L247" s="1" t="e">
        <f>INDEX(Cost!$D:$D,MATCH(รายละเอียด!$C247,Cost!$A:$A,0))</f>
        <v>#N/A</v>
      </c>
      <c r="M247" s="1" t="e">
        <f t="shared" si="10"/>
        <v>#N/A</v>
      </c>
      <c r="N247" s="2" t="e">
        <f t="shared" si="11"/>
        <v>#N/A</v>
      </c>
      <c r="O247" t="str">
        <f t="shared" si="9"/>
        <v>not</v>
      </c>
    </row>
    <row r="248" spans="1:15" customFormat="1" hidden="1">
      <c r="A248">
        <v>4</v>
      </c>
      <c r="B248" t="s">
        <v>504</v>
      </c>
      <c r="C248" t="s">
        <v>513</v>
      </c>
      <c r="D248" t="s">
        <v>514</v>
      </c>
      <c r="E248" t="s">
        <v>9</v>
      </c>
      <c r="F248" s="1">
        <v>53052760.43</v>
      </c>
      <c r="G248" s="1">
        <v>78112218.329999998</v>
      </c>
      <c r="H248" s="2">
        <v>0.68</v>
      </c>
      <c r="I248" s="1">
        <v>53052760.43</v>
      </c>
      <c r="J248" s="1">
        <v>78112218.329999998</v>
      </c>
      <c r="K248" s="2">
        <v>-25059457.899999999</v>
      </c>
      <c r="L248" s="1" t="e">
        <f>INDEX(Cost!$D:$D,MATCH(รายละเอียด!$C248,Cost!$A:$A,0))</f>
        <v>#N/A</v>
      </c>
      <c r="M248" s="1" t="e">
        <f t="shared" si="10"/>
        <v>#N/A</v>
      </c>
      <c r="N248" s="2" t="e">
        <f t="shared" si="11"/>
        <v>#N/A</v>
      </c>
      <c r="O248" t="str">
        <f t="shared" si="9"/>
        <v>not</v>
      </c>
    </row>
    <row r="249" spans="1:15" customFormat="1" hidden="1">
      <c r="A249">
        <v>4</v>
      </c>
      <c r="B249" t="s">
        <v>504</v>
      </c>
      <c r="C249" t="s">
        <v>515</v>
      </c>
      <c r="D249" t="s">
        <v>516</v>
      </c>
      <c r="E249" t="s">
        <v>9</v>
      </c>
      <c r="F249" s="1">
        <v>105810885.47</v>
      </c>
      <c r="G249" s="1">
        <v>40372488.960000001</v>
      </c>
      <c r="H249" s="2">
        <v>2.62</v>
      </c>
      <c r="I249" s="1">
        <v>105810885.47</v>
      </c>
      <c r="J249" s="1">
        <v>40372488.960000001</v>
      </c>
      <c r="K249" s="2">
        <v>65438396.509999998</v>
      </c>
      <c r="L249" s="1" t="e">
        <f>INDEX(Cost!$D:$D,MATCH(รายละเอียด!$C249,Cost!$A:$A,0))</f>
        <v>#N/A</v>
      </c>
      <c r="M249" s="1" t="e">
        <f t="shared" si="10"/>
        <v>#N/A</v>
      </c>
      <c r="N249" s="2" t="e">
        <f t="shared" si="11"/>
        <v>#N/A</v>
      </c>
      <c r="O249" t="str">
        <f t="shared" si="9"/>
        <v>B</v>
      </c>
    </row>
    <row r="250" spans="1:15" customFormat="1" hidden="1">
      <c r="A250">
        <v>4</v>
      </c>
      <c r="B250" t="s">
        <v>504</v>
      </c>
      <c r="C250" t="s">
        <v>517</v>
      </c>
      <c r="D250" t="s">
        <v>518</v>
      </c>
      <c r="E250" t="s">
        <v>9</v>
      </c>
      <c r="F250" s="1">
        <v>16436424.1</v>
      </c>
      <c r="G250" s="1">
        <v>8751576.0500000007</v>
      </c>
      <c r="H250" s="2">
        <v>1.88</v>
      </c>
      <c r="I250" s="1">
        <v>16436424.1</v>
      </c>
      <c r="J250" s="1">
        <v>8751576.0500000007</v>
      </c>
      <c r="K250" s="2">
        <v>7684848.0499999998</v>
      </c>
      <c r="L250" s="1" t="e">
        <f>INDEX(Cost!$D:$D,MATCH(รายละเอียด!$C250,Cost!$A:$A,0))</f>
        <v>#N/A</v>
      </c>
      <c r="M250" s="1" t="e">
        <f t="shared" si="10"/>
        <v>#N/A</v>
      </c>
      <c r="N250" s="2" t="e">
        <f t="shared" si="11"/>
        <v>#N/A</v>
      </c>
      <c r="O250" t="str">
        <f t="shared" si="9"/>
        <v>D</v>
      </c>
    </row>
    <row r="251" spans="1:15" customFormat="1" hidden="1">
      <c r="A251">
        <v>4</v>
      </c>
      <c r="B251" t="s">
        <v>504</v>
      </c>
      <c r="C251" t="s">
        <v>519</v>
      </c>
      <c r="D251" t="s">
        <v>520</v>
      </c>
      <c r="E251" t="s">
        <v>9</v>
      </c>
      <c r="F251" s="1">
        <v>9104450.5899999999</v>
      </c>
      <c r="G251" s="1">
        <v>11656788.810000001</v>
      </c>
      <c r="H251" s="2">
        <v>0.78</v>
      </c>
      <c r="I251" s="1">
        <v>9104450.5899999999</v>
      </c>
      <c r="J251" s="1">
        <v>11656788.810000001</v>
      </c>
      <c r="K251" s="2">
        <v>-2552338.2200000002</v>
      </c>
      <c r="L251" s="1" t="e">
        <f>INDEX(Cost!$D:$D,MATCH(รายละเอียด!$C251,Cost!$A:$A,0))</f>
        <v>#N/A</v>
      </c>
      <c r="M251" s="1" t="e">
        <f t="shared" si="10"/>
        <v>#N/A</v>
      </c>
      <c r="N251" s="2" t="e">
        <f t="shared" si="11"/>
        <v>#N/A</v>
      </c>
      <c r="O251" t="str">
        <f t="shared" si="9"/>
        <v>not</v>
      </c>
    </row>
    <row r="252" spans="1:15" customFormat="1" hidden="1">
      <c r="A252">
        <v>4</v>
      </c>
      <c r="B252" t="s">
        <v>504</v>
      </c>
      <c r="C252" t="s">
        <v>521</v>
      </c>
      <c r="D252" t="s">
        <v>522</v>
      </c>
      <c r="E252" t="s">
        <v>9</v>
      </c>
      <c r="F252" s="1">
        <v>21477384.559999999</v>
      </c>
      <c r="G252" s="1">
        <v>15184930.6</v>
      </c>
      <c r="H252" s="2">
        <v>1.41</v>
      </c>
      <c r="I252" s="1">
        <v>21475744.559999999</v>
      </c>
      <c r="J252" s="1">
        <v>15184930.6</v>
      </c>
      <c r="K252" s="2">
        <v>6290813.96</v>
      </c>
      <c r="L252" s="1" t="e">
        <f>INDEX(Cost!$D:$D,MATCH(รายละเอียด!$C252,Cost!$A:$A,0))</f>
        <v>#N/A</v>
      </c>
      <c r="M252" s="1" t="e">
        <f t="shared" si="10"/>
        <v>#N/A</v>
      </c>
      <c r="N252" s="2" t="e">
        <f t="shared" si="11"/>
        <v>#N/A</v>
      </c>
      <c r="O252" t="str">
        <f t="shared" si="9"/>
        <v>not</v>
      </c>
    </row>
    <row r="253" spans="1:15" customFormat="1" hidden="1">
      <c r="A253">
        <v>4</v>
      </c>
      <c r="B253" t="s">
        <v>504</v>
      </c>
      <c r="C253" t="s">
        <v>523</v>
      </c>
      <c r="D253" t="s">
        <v>524</v>
      </c>
      <c r="E253" t="s">
        <v>9</v>
      </c>
      <c r="F253" s="1">
        <v>40531727.049999997</v>
      </c>
      <c r="G253" s="1">
        <v>21197802.48</v>
      </c>
      <c r="H253" s="2">
        <v>1.91</v>
      </c>
      <c r="I253" s="1">
        <v>40531727.049999997</v>
      </c>
      <c r="J253" s="1">
        <v>21197802.48</v>
      </c>
      <c r="K253" s="2">
        <v>19333924.57</v>
      </c>
      <c r="L253" s="1" t="e">
        <f>INDEX(Cost!$D:$D,MATCH(รายละเอียด!$C253,Cost!$A:$A,0))</f>
        <v>#N/A</v>
      </c>
      <c r="M253" s="1" t="e">
        <f t="shared" si="10"/>
        <v>#N/A</v>
      </c>
      <c r="N253" s="2" t="e">
        <f t="shared" si="11"/>
        <v>#N/A</v>
      </c>
      <c r="O253" t="str">
        <f t="shared" si="9"/>
        <v>D</v>
      </c>
    </row>
    <row r="254" spans="1:15" customFormat="1" hidden="1">
      <c r="A254">
        <v>4</v>
      </c>
      <c r="B254" t="s">
        <v>504</v>
      </c>
      <c r="C254" t="s">
        <v>525</v>
      </c>
      <c r="D254" t="s">
        <v>526</v>
      </c>
      <c r="E254" t="s">
        <v>9</v>
      </c>
      <c r="F254" s="1">
        <v>73409893.480000004</v>
      </c>
      <c r="G254" s="1">
        <v>15910562.15</v>
      </c>
      <c r="H254" s="2">
        <v>4.6100000000000003</v>
      </c>
      <c r="I254" s="1">
        <v>73156802.579999998</v>
      </c>
      <c r="J254" s="1">
        <v>15910562.15</v>
      </c>
      <c r="K254" s="2">
        <v>57246240.43</v>
      </c>
      <c r="L254" s="1" t="e">
        <f>INDEX(Cost!$D:$D,MATCH(รายละเอียด!$C254,Cost!$A:$A,0))</f>
        <v>#N/A</v>
      </c>
      <c r="M254" s="1" t="e">
        <f t="shared" si="10"/>
        <v>#N/A</v>
      </c>
      <c r="N254" s="2" t="e">
        <f t="shared" si="11"/>
        <v>#N/A</v>
      </c>
      <c r="O254" t="str">
        <f t="shared" si="9"/>
        <v>A</v>
      </c>
    </row>
    <row r="255" spans="1:15" customFormat="1" hidden="1">
      <c r="A255">
        <v>4</v>
      </c>
      <c r="B255" t="s">
        <v>527</v>
      </c>
      <c r="C255" t="s">
        <v>528</v>
      </c>
      <c r="D255" t="s">
        <v>529</v>
      </c>
      <c r="E255" t="s">
        <v>6</v>
      </c>
      <c r="F255" s="1">
        <v>256134833.69</v>
      </c>
      <c r="G255" s="1">
        <v>405525120.64999998</v>
      </c>
      <c r="H255" s="2">
        <v>0.63</v>
      </c>
      <c r="I255" s="1">
        <v>254491333.69</v>
      </c>
      <c r="J255" s="1">
        <v>405491022.64999998</v>
      </c>
      <c r="K255" s="2">
        <v>-150999688.96000001</v>
      </c>
      <c r="L255" s="1" t="e">
        <f>INDEX(Cost!$D:$D,MATCH(รายละเอียด!$C255,Cost!$A:$A,0))</f>
        <v>#N/A</v>
      </c>
      <c r="M255" s="1" t="e">
        <f t="shared" si="10"/>
        <v>#N/A</v>
      </c>
      <c r="N255" s="2" t="e">
        <f t="shared" si="11"/>
        <v>#N/A</v>
      </c>
      <c r="O255" t="str">
        <f t="shared" si="9"/>
        <v>not</v>
      </c>
    </row>
    <row r="256" spans="1:15" customFormat="1" hidden="1">
      <c r="A256">
        <v>4</v>
      </c>
      <c r="B256" t="s">
        <v>527</v>
      </c>
      <c r="C256" t="s">
        <v>530</v>
      </c>
      <c r="D256" t="s">
        <v>531</v>
      </c>
      <c r="E256" t="s">
        <v>47</v>
      </c>
      <c r="F256" s="1">
        <v>176290437.59</v>
      </c>
      <c r="G256" s="1">
        <v>291730808.33999997</v>
      </c>
      <c r="H256" s="2">
        <v>0.6</v>
      </c>
      <c r="I256" s="1">
        <v>176290437.59</v>
      </c>
      <c r="J256" s="1">
        <v>291730808.33999997</v>
      </c>
      <c r="K256" s="2">
        <v>-115440370.75</v>
      </c>
      <c r="L256" s="1" t="e">
        <f>INDEX(Cost!$D:$D,MATCH(รายละเอียด!$C256,Cost!$A:$A,0))</f>
        <v>#N/A</v>
      </c>
      <c r="M256" s="1" t="e">
        <f t="shared" si="10"/>
        <v>#N/A</v>
      </c>
      <c r="N256" s="2" t="e">
        <f t="shared" si="11"/>
        <v>#N/A</v>
      </c>
      <c r="O256" t="str">
        <f t="shared" si="9"/>
        <v>not</v>
      </c>
    </row>
    <row r="257" spans="1:15" customFormat="1" hidden="1">
      <c r="A257">
        <v>4</v>
      </c>
      <c r="B257" t="s">
        <v>527</v>
      </c>
      <c r="C257" t="s">
        <v>532</v>
      </c>
      <c r="D257" t="s">
        <v>533</v>
      </c>
      <c r="E257" t="s">
        <v>9</v>
      </c>
      <c r="F257" s="1">
        <v>170805504.52000001</v>
      </c>
      <c r="G257" s="1">
        <v>16294072.49</v>
      </c>
      <c r="H257" s="2">
        <v>10.48</v>
      </c>
      <c r="I257" s="1">
        <v>170805504.52000001</v>
      </c>
      <c r="J257" s="1">
        <v>16294072.49</v>
      </c>
      <c r="K257" s="2">
        <v>154511432.03</v>
      </c>
      <c r="L257" s="1" t="e">
        <f>INDEX(Cost!$D:$D,MATCH(รายละเอียด!$C257,Cost!$A:$A,0))</f>
        <v>#N/A</v>
      </c>
      <c r="M257" s="1" t="e">
        <f t="shared" si="10"/>
        <v>#N/A</v>
      </c>
      <c r="N257" s="2" t="e">
        <f t="shared" si="11"/>
        <v>#N/A</v>
      </c>
      <c r="O257" t="str">
        <f t="shared" si="9"/>
        <v>A</v>
      </c>
    </row>
    <row r="258" spans="1:15" customFormat="1" hidden="1">
      <c r="A258">
        <v>4</v>
      </c>
      <c r="B258" t="s">
        <v>527</v>
      </c>
      <c r="C258" t="s">
        <v>534</v>
      </c>
      <c r="D258" t="s">
        <v>535</v>
      </c>
      <c r="E258" t="s">
        <v>9</v>
      </c>
      <c r="F258" s="1">
        <v>106847483.25</v>
      </c>
      <c r="G258" s="1">
        <v>34518535.780000001</v>
      </c>
      <c r="H258" s="2">
        <v>3.1</v>
      </c>
      <c r="I258" s="1">
        <v>106847483.25</v>
      </c>
      <c r="J258" s="1">
        <v>34518535.780000001</v>
      </c>
      <c r="K258" s="2">
        <v>72328947.469999999</v>
      </c>
      <c r="L258" s="1" t="e">
        <f>INDEX(Cost!$D:$D,MATCH(รายละเอียด!$C258,Cost!$A:$A,0))</f>
        <v>#N/A</v>
      </c>
      <c r="M258" s="1" t="e">
        <f t="shared" si="10"/>
        <v>#N/A</v>
      </c>
      <c r="N258" s="2" t="e">
        <f t="shared" si="11"/>
        <v>#N/A</v>
      </c>
      <c r="O258" t="str">
        <f t="shared" si="9"/>
        <v>A</v>
      </c>
    </row>
    <row r="259" spans="1:15" customFormat="1" hidden="1">
      <c r="A259">
        <v>4</v>
      </c>
      <c r="B259" t="s">
        <v>527</v>
      </c>
      <c r="C259" t="s">
        <v>536</v>
      </c>
      <c r="D259" t="s">
        <v>537</v>
      </c>
      <c r="E259" t="s">
        <v>9</v>
      </c>
      <c r="F259" s="1">
        <v>78271643.579999998</v>
      </c>
      <c r="G259" s="1">
        <v>45041861.649999999</v>
      </c>
      <c r="H259" s="2">
        <v>1.74</v>
      </c>
      <c r="I259" s="1">
        <v>78271643.579999998</v>
      </c>
      <c r="J259" s="1">
        <v>45041861.649999999</v>
      </c>
      <c r="K259" s="2">
        <v>33229781.93</v>
      </c>
      <c r="L259" s="1" t="e">
        <f>INDEX(Cost!$D:$D,MATCH(รายละเอียด!$C259,Cost!$A:$A,0))</f>
        <v>#N/A</v>
      </c>
      <c r="M259" s="1" t="e">
        <f t="shared" si="10"/>
        <v>#N/A</v>
      </c>
      <c r="N259" s="2" t="e">
        <f t="shared" si="11"/>
        <v>#N/A</v>
      </c>
      <c r="O259" t="str">
        <f t="shared" si="9"/>
        <v>D</v>
      </c>
    </row>
    <row r="260" spans="1:15" customFormat="1" hidden="1">
      <c r="A260">
        <v>4</v>
      </c>
      <c r="B260" t="s">
        <v>527</v>
      </c>
      <c r="C260" t="s">
        <v>538</v>
      </c>
      <c r="D260" t="s">
        <v>539</v>
      </c>
      <c r="E260" t="s">
        <v>9</v>
      </c>
      <c r="F260" s="1">
        <v>41189166.079999998</v>
      </c>
      <c r="G260" s="1">
        <v>7648580.0999999996</v>
      </c>
      <c r="H260" s="2">
        <v>5.39</v>
      </c>
      <c r="I260" s="1">
        <v>41189166.079999998</v>
      </c>
      <c r="J260" s="1">
        <v>7648580.0999999996</v>
      </c>
      <c r="K260" s="2">
        <v>33540585.98</v>
      </c>
      <c r="L260" s="1" t="e">
        <f>INDEX(Cost!$D:$D,MATCH(รายละเอียด!$C260,Cost!$A:$A,0))</f>
        <v>#N/A</v>
      </c>
      <c r="M260" s="1" t="e">
        <f t="shared" si="10"/>
        <v>#N/A</v>
      </c>
      <c r="N260" s="2" t="e">
        <f t="shared" si="11"/>
        <v>#N/A</v>
      </c>
      <c r="O260" t="str">
        <f t="shared" si="9"/>
        <v>A</v>
      </c>
    </row>
    <row r="261" spans="1:15" customFormat="1" hidden="1">
      <c r="A261">
        <v>4</v>
      </c>
      <c r="B261" t="s">
        <v>527</v>
      </c>
      <c r="C261" t="s">
        <v>540</v>
      </c>
      <c r="D261" t="s">
        <v>541</v>
      </c>
      <c r="E261" t="s">
        <v>9</v>
      </c>
      <c r="F261" s="1">
        <v>30911872.34</v>
      </c>
      <c r="G261" s="1">
        <v>29618411.329999998</v>
      </c>
      <c r="H261" s="2">
        <v>1.04</v>
      </c>
      <c r="I261" s="1">
        <v>30911872.34</v>
      </c>
      <c r="J261" s="1">
        <v>29618411.329999998</v>
      </c>
      <c r="K261" s="2">
        <v>1293461.01</v>
      </c>
      <c r="L261" s="1" t="e">
        <f>INDEX(Cost!$D:$D,MATCH(รายละเอียด!$C261,Cost!$A:$A,0))</f>
        <v>#N/A</v>
      </c>
      <c r="M261" s="1" t="e">
        <f t="shared" si="10"/>
        <v>#N/A</v>
      </c>
      <c r="N261" s="2" t="e">
        <f t="shared" si="11"/>
        <v>#N/A</v>
      </c>
      <c r="O261" t="str">
        <f t="shared" si="9"/>
        <v>not</v>
      </c>
    </row>
    <row r="262" spans="1:15" customFormat="1" hidden="1">
      <c r="A262">
        <v>4</v>
      </c>
      <c r="B262" t="s">
        <v>527</v>
      </c>
      <c r="C262" t="s">
        <v>542</v>
      </c>
      <c r="D262" t="s">
        <v>543</v>
      </c>
      <c r="E262" t="s">
        <v>9</v>
      </c>
      <c r="F262" s="1">
        <v>29626962.02</v>
      </c>
      <c r="G262" s="1">
        <v>7905790.0300000003</v>
      </c>
      <c r="H262" s="2">
        <v>3.75</v>
      </c>
      <c r="I262" s="1">
        <v>29626962.02</v>
      </c>
      <c r="J262" s="1">
        <v>7905790.0300000003</v>
      </c>
      <c r="K262" s="2">
        <v>21721171.989999998</v>
      </c>
      <c r="L262" s="1" t="e">
        <f>INDEX(Cost!$D:$D,MATCH(รายละเอียด!$C262,Cost!$A:$A,0))</f>
        <v>#N/A</v>
      </c>
      <c r="M262" s="1" t="e">
        <f t="shared" si="10"/>
        <v>#N/A</v>
      </c>
      <c r="N262" s="2" t="e">
        <f t="shared" si="11"/>
        <v>#N/A</v>
      </c>
      <c r="O262" t="str">
        <f t="shared" ref="O262:O325" si="12">IF(H262&gt;3,"A",IF(H262&gt;=2.51,"B",IF(H262&gt;=2.01,"C",IF(H262&gt;=1.51,"D","not"))))</f>
        <v>A</v>
      </c>
    </row>
    <row r="263" spans="1:15" customFormat="1" hidden="1">
      <c r="A263">
        <v>4</v>
      </c>
      <c r="B263" t="s">
        <v>527</v>
      </c>
      <c r="C263" t="s">
        <v>544</v>
      </c>
      <c r="D263" t="s">
        <v>545</v>
      </c>
      <c r="E263" t="s">
        <v>9</v>
      </c>
      <c r="F263" s="1">
        <v>25136517.420000002</v>
      </c>
      <c r="G263" s="1">
        <v>16431323.15</v>
      </c>
      <c r="H263" s="2">
        <v>1.53</v>
      </c>
      <c r="I263" s="1">
        <v>25136517.420000002</v>
      </c>
      <c r="J263" s="1">
        <v>16431323.15</v>
      </c>
      <c r="K263" s="2">
        <v>8705194.2699999996</v>
      </c>
      <c r="L263" s="1" t="e">
        <f>INDEX(Cost!$D:$D,MATCH(รายละเอียด!$C263,Cost!$A:$A,0))</f>
        <v>#N/A</v>
      </c>
      <c r="M263" s="1" t="e">
        <f t="shared" ref="M263:M326" si="13">(L263/11)*3</f>
        <v>#N/A</v>
      </c>
      <c r="N263" s="2" t="e">
        <f t="shared" ref="N263:N326" si="14">K263-M263</f>
        <v>#N/A</v>
      </c>
      <c r="O263" t="str">
        <f t="shared" si="12"/>
        <v>D</v>
      </c>
    </row>
    <row r="264" spans="1:15" customFormat="1" hidden="1">
      <c r="A264">
        <v>4</v>
      </c>
      <c r="B264" t="s">
        <v>527</v>
      </c>
      <c r="C264" t="s">
        <v>546</v>
      </c>
      <c r="D264" t="s">
        <v>547</v>
      </c>
      <c r="E264" t="s">
        <v>9</v>
      </c>
      <c r="F264" s="1">
        <v>51777851.479999997</v>
      </c>
      <c r="G264" s="1">
        <v>20370236.350000001</v>
      </c>
      <c r="H264" s="2">
        <v>2.54</v>
      </c>
      <c r="I264" s="1">
        <v>51777851.479999997</v>
      </c>
      <c r="J264" s="1">
        <v>20370236.350000001</v>
      </c>
      <c r="K264" s="2">
        <v>31407615.129999999</v>
      </c>
      <c r="L264" s="1" t="e">
        <f>INDEX(Cost!$D:$D,MATCH(รายละเอียด!$C264,Cost!$A:$A,0))</f>
        <v>#N/A</v>
      </c>
      <c r="M264" s="1" t="e">
        <f t="shared" si="13"/>
        <v>#N/A</v>
      </c>
      <c r="N264" s="2" t="e">
        <f t="shared" si="14"/>
        <v>#N/A</v>
      </c>
      <c r="O264" t="str">
        <f t="shared" si="12"/>
        <v>B</v>
      </c>
    </row>
    <row r="265" spans="1:15" customFormat="1" hidden="1">
      <c r="A265">
        <v>4</v>
      </c>
      <c r="B265" t="s">
        <v>527</v>
      </c>
      <c r="C265" t="s">
        <v>548</v>
      </c>
      <c r="D265" t="s">
        <v>549</v>
      </c>
      <c r="E265" t="s">
        <v>9</v>
      </c>
      <c r="F265" s="1">
        <v>91008485.359999999</v>
      </c>
      <c r="G265" s="1">
        <v>38635418.420000002</v>
      </c>
      <c r="H265" s="2">
        <v>2.36</v>
      </c>
      <c r="I265" s="1">
        <v>91008485.359999999</v>
      </c>
      <c r="J265" s="1">
        <v>38545776.82</v>
      </c>
      <c r="K265" s="2">
        <v>52462708.539999999</v>
      </c>
      <c r="L265" s="1" t="e">
        <f>INDEX(Cost!$D:$D,MATCH(รายละเอียด!$C265,Cost!$A:$A,0))</f>
        <v>#N/A</v>
      </c>
      <c r="M265" s="1" t="e">
        <f t="shared" si="13"/>
        <v>#N/A</v>
      </c>
      <c r="N265" s="2" t="e">
        <f t="shared" si="14"/>
        <v>#N/A</v>
      </c>
      <c r="O265" t="str">
        <f t="shared" si="12"/>
        <v>C</v>
      </c>
    </row>
    <row r="266" spans="1:15" customFormat="1" hidden="1">
      <c r="A266">
        <v>4</v>
      </c>
      <c r="B266" t="s">
        <v>527</v>
      </c>
      <c r="C266" t="s">
        <v>550</v>
      </c>
      <c r="D266" t="s">
        <v>551</v>
      </c>
      <c r="E266" t="s">
        <v>9</v>
      </c>
      <c r="F266" s="1">
        <v>16221892.07</v>
      </c>
      <c r="G266" s="1">
        <v>16582463.880000001</v>
      </c>
      <c r="H266" s="2">
        <v>0.98</v>
      </c>
      <c r="I266" s="1">
        <v>16221892.07</v>
      </c>
      <c r="J266" s="1">
        <v>16582463.880000001</v>
      </c>
      <c r="K266" s="2">
        <v>-360571.81</v>
      </c>
      <c r="L266" s="1" t="e">
        <f>INDEX(Cost!$D:$D,MATCH(รายละเอียด!$C266,Cost!$A:$A,0))</f>
        <v>#N/A</v>
      </c>
      <c r="M266" s="1" t="e">
        <f t="shared" si="13"/>
        <v>#N/A</v>
      </c>
      <c r="N266" s="2" t="e">
        <f t="shared" si="14"/>
        <v>#N/A</v>
      </c>
      <c r="O266" t="str">
        <f t="shared" si="12"/>
        <v>not</v>
      </c>
    </row>
    <row r="267" spans="1:15" customFormat="1" hidden="1">
      <c r="A267">
        <v>4</v>
      </c>
      <c r="B267" t="s">
        <v>552</v>
      </c>
      <c r="C267" t="s">
        <v>553</v>
      </c>
      <c r="D267" t="s">
        <v>554</v>
      </c>
      <c r="E267" t="s">
        <v>47</v>
      </c>
      <c r="F267" s="1">
        <v>149253268.52000001</v>
      </c>
      <c r="G267" s="1">
        <v>53335170.880000003</v>
      </c>
      <c r="H267" s="2">
        <v>2.8</v>
      </c>
      <c r="I267" s="1">
        <v>149121722.52000001</v>
      </c>
      <c r="J267" s="1">
        <v>53335170.880000003</v>
      </c>
      <c r="K267" s="2">
        <v>95786551.640000001</v>
      </c>
      <c r="L267" s="1" t="e">
        <f>INDEX(Cost!$D:$D,MATCH(รายละเอียด!$C267,Cost!$A:$A,0))</f>
        <v>#N/A</v>
      </c>
      <c r="M267" s="1" t="e">
        <f t="shared" si="13"/>
        <v>#N/A</v>
      </c>
      <c r="N267" s="2" t="e">
        <f t="shared" si="14"/>
        <v>#N/A</v>
      </c>
      <c r="O267" t="str">
        <f t="shared" si="12"/>
        <v>B</v>
      </c>
    </row>
    <row r="268" spans="1:15" customFormat="1" hidden="1">
      <c r="A268">
        <v>4</v>
      </c>
      <c r="B268" t="s">
        <v>552</v>
      </c>
      <c r="C268" t="s">
        <v>555</v>
      </c>
      <c r="D268" t="s">
        <v>556</v>
      </c>
      <c r="E268" t="s">
        <v>47</v>
      </c>
      <c r="F268" s="1">
        <v>89270971.609999999</v>
      </c>
      <c r="G268" s="1">
        <v>82205405.620000005</v>
      </c>
      <c r="H268" s="2">
        <v>1.0900000000000001</v>
      </c>
      <c r="I268" s="1">
        <v>89054756.400000006</v>
      </c>
      <c r="J268" s="1">
        <v>82205405.620000005</v>
      </c>
      <c r="K268" s="2">
        <v>6849350.7800000003</v>
      </c>
      <c r="L268" s="1" t="e">
        <f>INDEX(Cost!$D:$D,MATCH(รายละเอียด!$C268,Cost!$A:$A,0))</f>
        <v>#N/A</v>
      </c>
      <c r="M268" s="1" t="e">
        <f t="shared" si="13"/>
        <v>#N/A</v>
      </c>
      <c r="N268" s="2" t="e">
        <f t="shared" si="14"/>
        <v>#N/A</v>
      </c>
      <c r="O268" t="str">
        <f t="shared" si="12"/>
        <v>not</v>
      </c>
    </row>
    <row r="269" spans="1:15" customFormat="1" hidden="1">
      <c r="A269">
        <v>4</v>
      </c>
      <c r="B269" t="s">
        <v>552</v>
      </c>
      <c r="C269" t="s">
        <v>557</v>
      </c>
      <c r="D269" t="s">
        <v>558</v>
      </c>
      <c r="E269" t="s">
        <v>9</v>
      </c>
      <c r="F269" s="1">
        <v>19716457.359999999</v>
      </c>
      <c r="G269" s="1">
        <v>11680120.49</v>
      </c>
      <c r="H269" s="2">
        <v>1.69</v>
      </c>
      <c r="I269" s="1">
        <v>19688554.960000001</v>
      </c>
      <c r="J269" s="1">
        <v>11680120.49</v>
      </c>
      <c r="K269" s="2">
        <v>8008434.4699999997</v>
      </c>
      <c r="L269" s="1" t="e">
        <f>INDEX(Cost!$D:$D,MATCH(รายละเอียด!$C269,Cost!$A:$A,0))</f>
        <v>#N/A</v>
      </c>
      <c r="M269" s="1" t="e">
        <f t="shared" si="13"/>
        <v>#N/A</v>
      </c>
      <c r="N269" s="2" t="e">
        <f t="shared" si="14"/>
        <v>#N/A</v>
      </c>
      <c r="O269" t="str">
        <f t="shared" si="12"/>
        <v>D</v>
      </c>
    </row>
    <row r="270" spans="1:15" customFormat="1" hidden="1">
      <c r="A270">
        <v>4</v>
      </c>
      <c r="B270" t="s">
        <v>552</v>
      </c>
      <c r="C270" t="s">
        <v>559</v>
      </c>
      <c r="D270" t="s">
        <v>560</v>
      </c>
      <c r="E270" t="s">
        <v>9</v>
      </c>
      <c r="F270" s="1">
        <v>9512606.6699999999</v>
      </c>
      <c r="G270" s="1">
        <v>15739506.689999999</v>
      </c>
      <c r="H270" s="2">
        <v>0.6</v>
      </c>
      <c r="I270" s="1">
        <v>9476039.1999999993</v>
      </c>
      <c r="J270" s="1">
        <v>15739506.689999999</v>
      </c>
      <c r="K270" s="2">
        <v>-6263467.4900000002</v>
      </c>
      <c r="L270" s="1" t="e">
        <f>INDEX(Cost!$D:$D,MATCH(รายละเอียด!$C270,Cost!$A:$A,0))</f>
        <v>#N/A</v>
      </c>
      <c r="M270" s="1" t="e">
        <f t="shared" si="13"/>
        <v>#N/A</v>
      </c>
      <c r="N270" s="2" t="e">
        <f t="shared" si="14"/>
        <v>#N/A</v>
      </c>
      <c r="O270" t="str">
        <f t="shared" si="12"/>
        <v>not</v>
      </c>
    </row>
    <row r="271" spans="1:15" customFormat="1" hidden="1">
      <c r="A271">
        <v>4</v>
      </c>
      <c r="B271" t="s">
        <v>552</v>
      </c>
      <c r="C271" t="s">
        <v>561</v>
      </c>
      <c r="D271" t="s">
        <v>562</v>
      </c>
      <c r="E271" t="s">
        <v>9</v>
      </c>
      <c r="F271" s="1">
        <v>17162153.059999999</v>
      </c>
      <c r="G271" s="1">
        <v>12343534.18</v>
      </c>
      <c r="H271" s="2">
        <v>1.39</v>
      </c>
      <c r="I271" s="1">
        <v>17162153.059999999</v>
      </c>
      <c r="J271" s="1">
        <v>12343534.18</v>
      </c>
      <c r="K271" s="2">
        <v>4818618.88</v>
      </c>
      <c r="L271" s="1" t="e">
        <f>INDEX(Cost!$D:$D,MATCH(รายละเอียด!$C271,Cost!$A:$A,0))</f>
        <v>#N/A</v>
      </c>
      <c r="M271" s="1" t="e">
        <f t="shared" si="13"/>
        <v>#N/A</v>
      </c>
      <c r="N271" s="2" t="e">
        <f t="shared" si="14"/>
        <v>#N/A</v>
      </c>
      <c r="O271" t="str">
        <f t="shared" si="12"/>
        <v>not</v>
      </c>
    </row>
    <row r="272" spans="1:15" customFormat="1" hidden="1">
      <c r="A272">
        <v>4</v>
      </c>
      <c r="B272" t="s">
        <v>552</v>
      </c>
      <c r="C272" t="s">
        <v>563</v>
      </c>
      <c r="D272" t="s">
        <v>564</v>
      </c>
      <c r="E272" t="s">
        <v>9</v>
      </c>
      <c r="F272" s="1">
        <v>48111740.710000001</v>
      </c>
      <c r="G272" s="1">
        <v>6551101.8300000001</v>
      </c>
      <c r="H272" s="2">
        <v>7.34</v>
      </c>
      <c r="I272" s="1">
        <v>48049894.729999997</v>
      </c>
      <c r="J272" s="1">
        <v>6551101.8300000001</v>
      </c>
      <c r="K272" s="2">
        <v>41498792.899999999</v>
      </c>
      <c r="L272" s="1" t="e">
        <f>INDEX(Cost!$D:$D,MATCH(รายละเอียด!$C272,Cost!$A:$A,0))</f>
        <v>#N/A</v>
      </c>
      <c r="M272" s="1" t="e">
        <f t="shared" si="13"/>
        <v>#N/A</v>
      </c>
      <c r="N272" s="2" t="e">
        <f t="shared" si="14"/>
        <v>#N/A</v>
      </c>
      <c r="O272" t="str">
        <f t="shared" si="12"/>
        <v>A</v>
      </c>
    </row>
    <row r="273" spans="1:15" customFormat="1" hidden="1">
      <c r="A273">
        <v>4</v>
      </c>
      <c r="B273" t="s">
        <v>565</v>
      </c>
      <c r="C273" t="s">
        <v>566</v>
      </c>
      <c r="D273" t="s">
        <v>567</v>
      </c>
      <c r="E273" t="s">
        <v>47</v>
      </c>
      <c r="F273" s="1">
        <v>277251625.77999997</v>
      </c>
      <c r="G273" s="1">
        <v>199289640.72</v>
      </c>
      <c r="H273" s="2">
        <v>1.39</v>
      </c>
      <c r="I273" s="1">
        <v>273816916.13999999</v>
      </c>
      <c r="J273" s="1">
        <v>193126840.72</v>
      </c>
      <c r="K273" s="2">
        <v>80690075.420000002</v>
      </c>
      <c r="L273" s="1" t="e">
        <f>INDEX(Cost!$D:$D,MATCH(รายละเอียด!$C273,Cost!$A:$A,0))</f>
        <v>#N/A</v>
      </c>
      <c r="M273" s="1" t="e">
        <f t="shared" si="13"/>
        <v>#N/A</v>
      </c>
      <c r="N273" s="2" t="e">
        <f t="shared" si="14"/>
        <v>#N/A</v>
      </c>
      <c r="O273" t="str">
        <f t="shared" si="12"/>
        <v>not</v>
      </c>
    </row>
    <row r="274" spans="1:15" customFormat="1" hidden="1">
      <c r="A274">
        <v>4</v>
      </c>
      <c r="B274" t="s">
        <v>565</v>
      </c>
      <c r="C274" t="s">
        <v>568</v>
      </c>
      <c r="D274" t="s">
        <v>569</v>
      </c>
      <c r="E274" t="s">
        <v>9</v>
      </c>
      <c r="F274" s="1">
        <v>168679019.63</v>
      </c>
      <c r="G274" s="1">
        <v>10394796.710000001</v>
      </c>
      <c r="H274" s="2">
        <v>16.23</v>
      </c>
      <c r="I274" s="1">
        <v>168548389.63</v>
      </c>
      <c r="J274" s="1">
        <v>10394796.710000001</v>
      </c>
      <c r="K274" s="2">
        <v>158153592.91999999</v>
      </c>
      <c r="L274" s="1" t="e">
        <f>INDEX(Cost!$D:$D,MATCH(รายละเอียด!$C274,Cost!$A:$A,0))</f>
        <v>#N/A</v>
      </c>
      <c r="M274" s="1" t="e">
        <f t="shared" si="13"/>
        <v>#N/A</v>
      </c>
      <c r="N274" s="2" t="e">
        <f t="shared" si="14"/>
        <v>#N/A</v>
      </c>
      <c r="O274" t="str">
        <f t="shared" si="12"/>
        <v>A</v>
      </c>
    </row>
    <row r="275" spans="1:15" customFormat="1" hidden="1">
      <c r="A275">
        <v>4</v>
      </c>
      <c r="B275" t="s">
        <v>565</v>
      </c>
      <c r="C275" t="s">
        <v>570</v>
      </c>
      <c r="D275" t="s">
        <v>571</v>
      </c>
      <c r="E275" t="s">
        <v>9</v>
      </c>
      <c r="F275" s="1">
        <v>115223894.73</v>
      </c>
      <c r="G275" s="1">
        <v>27183527.82</v>
      </c>
      <c r="H275" s="2">
        <v>4.24</v>
      </c>
      <c r="I275" s="1">
        <v>114644729.73</v>
      </c>
      <c r="J275" s="1">
        <v>27100577.82</v>
      </c>
      <c r="K275" s="2">
        <v>87544151.909999996</v>
      </c>
      <c r="L275" s="1" t="e">
        <f>INDEX(Cost!$D:$D,MATCH(รายละเอียด!$C275,Cost!$A:$A,0))</f>
        <v>#N/A</v>
      </c>
      <c r="M275" s="1" t="e">
        <f t="shared" si="13"/>
        <v>#N/A</v>
      </c>
      <c r="N275" s="2" t="e">
        <f t="shared" si="14"/>
        <v>#N/A</v>
      </c>
      <c r="O275" t="str">
        <f t="shared" si="12"/>
        <v>A</v>
      </c>
    </row>
    <row r="276" spans="1:15" customFormat="1" hidden="1">
      <c r="A276">
        <v>4</v>
      </c>
      <c r="B276" t="s">
        <v>565</v>
      </c>
      <c r="C276" t="s">
        <v>572</v>
      </c>
      <c r="D276" t="s">
        <v>573</v>
      </c>
      <c r="E276" t="s">
        <v>9</v>
      </c>
      <c r="F276" s="1">
        <v>139202274.44</v>
      </c>
      <c r="G276" s="1">
        <v>40853112.240000002</v>
      </c>
      <c r="H276" s="2">
        <v>3.41</v>
      </c>
      <c r="I276" s="1">
        <v>139202274.44</v>
      </c>
      <c r="J276" s="1">
        <v>40853112.240000002</v>
      </c>
      <c r="K276" s="2">
        <v>98349162.200000003</v>
      </c>
      <c r="L276" s="1" t="e">
        <f>INDEX(Cost!$D:$D,MATCH(รายละเอียด!$C276,Cost!$A:$A,0))</f>
        <v>#N/A</v>
      </c>
      <c r="M276" s="1" t="e">
        <f t="shared" si="13"/>
        <v>#N/A</v>
      </c>
      <c r="N276" s="2" t="e">
        <f t="shared" si="14"/>
        <v>#N/A</v>
      </c>
      <c r="O276" t="str">
        <f t="shared" si="12"/>
        <v>A</v>
      </c>
    </row>
    <row r="277" spans="1:15" customFormat="1" hidden="1">
      <c r="A277">
        <v>4</v>
      </c>
      <c r="B277" t="s">
        <v>565</v>
      </c>
      <c r="C277" t="s">
        <v>574</v>
      </c>
      <c r="D277" t="s">
        <v>575</v>
      </c>
      <c r="E277" t="s">
        <v>9</v>
      </c>
      <c r="F277" s="1">
        <v>39344661.729999997</v>
      </c>
      <c r="G277" s="1">
        <v>24172279.510000002</v>
      </c>
      <c r="H277" s="2">
        <v>1.63</v>
      </c>
      <c r="I277" s="1">
        <v>38816371.729999997</v>
      </c>
      <c r="J277" s="1">
        <v>24172279.510000002</v>
      </c>
      <c r="K277" s="2">
        <v>14644092.220000001</v>
      </c>
      <c r="L277" s="1" t="e">
        <f>INDEX(Cost!$D:$D,MATCH(รายละเอียด!$C277,Cost!$A:$A,0))</f>
        <v>#N/A</v>
      </c>
      <c r="M277" s="1" t="e">
        <f t="shared" si="13"/>
        <v>#N/A</v>
      </c>
      <c r="N277" s="2" t="e">
        <f t="shared" si="14"/>
        <v>#N/A</v>
      </c>
      <c r="O277" t="str">
        <f t="shared" si="12"/>
        <v>D</v>
      </c>
    </row>
    <row r="278" spans="1:15" customFormat="1" hidden="1">
      <c r="A278">
        <v>4</v>
      </c>
      <c r="B278" t="s">
        <v>565</v>
      </c>
      <c r="C278" t="s">
        <v>576</v>
      </c>
      <c r="D278" t="s">
        <v>577</v>
      </c>
      <c r="E278" t="s">
        <v>9</v>
      </c>
      <c r="F278" s="1">
        <v>129035193.3</v>
      </c>
      <c r="G278" s="1">
        <v>39080360.890000001</v>
      </c>
      <c r="H278" s="2">
        <v>3.3</v>
      </c>
      <c r="I278" s="1">
        <v>128770193.3</v>
      </c>
      <c r="J278" s="1">
        <v>39080360.890000001</v>
      </c>
      <c r="K278" s="2">
        <v>89689832.409999996</v>
      </c>
      <c r="L278" s="1" t="e">
        <f>INDEX(Cost!$D:$D,MATCH(รายละเอียด!$C278,Cost!$A:$A,0))</f>
        <v>#N/A</v>
      </c>
      <c r="M278" s="1" t="e">
        <f t="shared" si="13"/>
        <v>#N/A</v>
      </c>
      <c r="N278" s="2" t="e">
        <f t="shared" si="14"/>
        <v>#N/A</v>
      </c>
      <c r="O278" t="str">
        <f t="shared" si="12"/>
        <v>A</v>
      </c>
    </row>
    <row r="279" spans="1:15" customFormat="1" hidden="1">
      <c r="A279">
        <v>4</v>
      </c>
      <c r="B279" t="s">
        <v>565</v>
      </c>
      <c r="C279" t="s">
        <v>578</v>
      </c>
      <c r="D279" t="s">
        <v>579</v>
      </c>
      <c r="E279" t="s">
        <v>9</v>
      </c>
      <c r="F279" s="1">
        <v>33667640.869999997</v>
      </c>
      <c r="G279" s="1">
        <v>8984608.9199999999</v>
      </c>
      <c r="H279" s="2">
        <v>3.75</v>
      </c>
      <c r="I279" s="1">
        <v>33667640.869999997</v>
      </c>
      <c r="J279" s="1">
        <v>8984608.9199999999</v>
      </c>
      <c r="K279" s="2">
        <v>24683031.949999999</v>
      </c>
      <c r="L279" s="1" t="e">
        <f>INDEX(Cost!$D:$D,MATCH(รายละเอียด!$C279,Cost!$A:$A,0))</f>
        <v>#N/A</v>
      </c>
      <c r="M279" s="1" t="e">
        <f t="shared" si="13"/>
        <v>#N/A</v>
      </c>
      <c r="N279" s="2" t="e">
        <f t="shared" si="14"/>
        <v>#N/A</v>
      </c>
      <c r="O279" t="str">
        <f t="shared" si="12"/>
        <v>A</v>
      </c>
    </row>
    <row r="280" spans="1:15" customFormat="1" hidden="1">
      <c r="A280">
        <v>4</v>
      </c>
      <c r="B280" t="s">
        <v>580</v>
      </c>
      <c r="C280" t="s">
        <v>581</v>
      </c>
      <c r="D280" t="s">
        <v>582</v>
      </c>
      <c r="E280" t="s">
        <v>9</v>
      </c>
      <c r="F280" s="1">
        <v>18874476.77</v>
      </c>
      <c r="G280" s="1">
        <v>20791414.579999998</v>
      </c>
      <c r="H280" s="2">
        <v>0.91</v>
      </c>
      <c r="I280" s="1">
        <v>18874476.77</v>
      </c>
      <c r="J280" s="1">
        <v>20791414.579999998</v>
      </c>
      <c r="K280" s="2">
        <v>-1916937.81</v>
      </c>
      <c r="L280" s="1" t="e">
        <f>INDEX(Cost!$D:$D,MATCH(รายละเอียด!$C280,Cost!$A:$A,0))</f>
        <v>#N/A</v>
      </c>
      <c r="M280" s="1" t="e">
        <f t="shared" si="13"/>
        <v>#N/A</v>
      </c>
      <c r="N280" s="2" t="e">
        <f t="shared" si="14"/>
        <v>#N/A</v>
      </c>
      <c r="O280" t="str">
        <f t="shared" si="12"/>
        <v>not</v>
      </c>
    </row>
    <row r="281" spans="1:15" customFormat="1" hidden="1">
      <c r="A281">
        <v>5</v>
      </c>
      <c r="B281" t="s">
        <v>583</v>
      </c>
      <c r="C281" t="s">
        <v>584</v>
      </c>
      <c r="D281" t="s">
        <v>585</v>
      </c>
      <c r="E281" t="s">
        <v>47</v>
      </c>
      <c r="F281" s="1">
        <v>659038508.20000005</v>
      </c>
      <c r="G281" s="1">
        <v>215709696.86000001</v>
      </c>
      <c r="H281" s="2">
        <v>3.06</v>
      </c>
      <c r="I281" s="1">
        <v>659038508.20000005</v>
      </c>
      <c r="J281" s="1">
        <v>215709696.86000001</v>
      </c>
      <c r="K281" s="2">
        <v>443328811.33999997</v>
      </c>
      <c r="L281" s="1" t="e">
        <f>INDEX(Cost!$D:$D,MATCH(รายละเอียด!$C281,Cost!$A:$A,0))</f>
        <v>#N/A</v>
      </c>
      <c r="M281" s="1" t="e">
        <f t="shared" si="13"/>
        <v>#N/A</v>
      </c>
      <c r="N281" s="2" t="e">
        <f t="shared" si="14"/>
        <v>#N/A</v>
      </c>
      <c r="O281" t="str">
        <f t="shared" si="12"/>
        <v>A</v>
      </c>
    </row>
    <row r="282" spans="1:15" customFormat="1" hidden="1">
      <c r="A282">
        <v>5</v>
      </c>
      <c r="B282" t="s">
        <v>583</v>
      </c>
      <c r="C282" t="s">
        <v>586</v>
      </c>
      <c r="D282" t="s">
        <v>587</v>
      </c>
      <c r="E282" t="s">
        <v>47</v>
      </c>
      <c r="F282" s="1">
        <v>520075297.76999998</v>
      </c>
      <c r="G282" s="1">
        <v>65280369.990000002</v>
      </c>
      <c r="H282" s="2">
        <v>7.97</v>
      </c>
      <c r="I282" s="1">
        <v>520075297.76999998</v>
      </c>
      <c r="J282" s="1">
        <v>65280369.990000002</v>
      </c>
      <c r="K282" s="2">
        <v>454794927.77999997</v>
      </c>
      <c r="L282" s="1" t="e">
        <f>INDEX(Cost!$D:$D,MATCH(รายละเอียด!$C282,Cost!$A:$A,0))</f>
        <v>#N/A</v>
      </c>
      <c r="M282" s="1" t="e">
        <f t="shared" si="13"/>
        <v>#N/A</v>
      </c>
      <c r="N282" s="2" t="e">
        <f t="shared" si="14"/>
        <v>#N/A</v>
      </c>
      <c r="O282" t="str">
        <f t="shared" si="12"/>
        <v>A</v>
      </c>
    </row>
    <row r="283" spans="1:15" customFormat="1" hidden="1">
      <c r="A283">
        <v>5</v>
      </c>
      <c r="B283" t="s">
        <v>583</v>
      </c>
      <c r="C283" t="s">
        <v>588</v>
      </c>
      <c r="D283" t="s">
        <v>589</v>
      </c>
      <c r="E283" t="s">
        <v>9</v>
      </c>
      <c r="F283" s="1">
        <v>78513314.209999993</v>
      </c>
      <c r="G283" s="1">
        <v>14473024.689999999</v>
      </c>
      <c r="H283" s="2">
        <v>5.42</v>
      </c>
      <c r="I283" s="1">
        <v>78513314.209999993</v>
      </c>
      <c r="J283" s="1">
        <v>14473024.689999999</v>
      </c>
      <c r="K283" s="2">
        <v>64040289.520000003</v>
      </c>
      <c r="L283" s="1" t="e">
        <f>INDEX(Cost!$D:$D,MATCH(รายละเอียด!$C283,Cost!$A:$A,0))</f>
        <v>#N/A</v>
      </c>
      <c r="M283" s="1" t="e">
        <f t="shared" si="13"/>
        <v>#N/A</v>
      </c>
      <c r="N283" s="2" t="e">
        <f t="shared" si="14"/>
        <v>#N/A</v>
      </c>
      <c r="O283" t="str">
        <f t="shared" si="12"/>
        <v>A</v>
      </c>
    </row>
    <row r="284" spans="1:15" customFormat="1" hidden="1">
      <c r="A284">
        <v>5</v>
      </c>
      <c r="B284" t="s">
        <v>583</v>
      </c>
      <c r="C284" t="s">
        <v>590</v>
      </c>
      <c r="D284" t="s">
        <v>591</v>
      </c>
      <c r="E284" t="s">
        <v>9</v>
      </c>
      <c r="F284" s="1">
        <v>13058652.77</v>
      </c>
      <c r="G284" s="1">
        <v>4580758.24</v>
      </c>
      <c r="H284" s="2">
        <v>2.85</v>
      </c>
      <c r="I284" s="1">
        <v>13058652.77</v>
      </c>
      <c r="J284" s="1">
        <v>4580758.24</v>
      </c>
      <c r="K284" s="2">
        <v>8477894.5299999993</v>
      </c>
      <c r="L284" s="1" t="e">
        <f>INDEX(Cost!$D:$D,MATCH(รายละเอียด!$C284,Cost!$A:$A,0))</f>
        <v>#N/A</v>
      </c>
      <c r="M284" s="1" t="e">
        <f t="shared" si="13"/>
        <v>#N/A</v>
      </c>
      <c r="N284" s="2" t="e">
        <f t="shared" si="14"/>
        <v>#N/A</v>
      </c>
      <c r="O284" t="str">
        <f t="shared" si="12"/>
        <v>B</v>
      </c>
    </row>
    <row r="285" spans="1:15" customFormat="1" hidden="1">
      <c r="A285">
        <v>5</v>
      </c>
      <c r="B285" t="s">
        <v>583</v>
      </c>
      <c r="C285" t="s">
        <v>592</v>
      </c>
      <c r="D285" t="s">
        <v>593</v>
      </c>
      <c r="E285" t="s">
        <v>9</v>
      </c>
      <c r="F285" s="1">
        <v>80626871.209999993</v>
      </c>
      <c r="G285" s="1">
        <v>19821772.190000001</v>
      </c>
      <c r="H285" s="2">
        <v>4.07</v>
      </c>
      <c r="I285" s="1">
        <v>80626871.209999993</v>
      </c>
      <c r="J285" s="1">
        <v>19821772.190000001</v>
      </c>
      <c r="K285" s="2">
        <v>60805099.020000003</v>
      </c>
      <c r="L285" s="1" t="e">
        <f>INDEX(Cost!$D:$D,MATCH(รายละเอียด!$C285,Cost!$A:$A,0))</f>
        <v>#N/A</v>
      </c>
      <c r="M285" s="1" t="e">
        <f t="shared" si="13"/>
        <v>#N/A</v>
      </c>
      <c r="N285" s="2" t="e">
        <f t="shared" si="14"/>
        <v>#N/A</v>
      </c>
      <c r="O285" t="str">
        <f t="shared" si="12"/>
        <v>A</v>
      </c>
    </row>
    <row r="286" spans="1:15" customFormat="1" hidden="1">
      <c r="A286">
        <v>5</v>
      </c>
      <c r="B286" t="s">
        <v>583</v>
      </c>
      <c r="C286" t="s">
        <v>594</v>
      </c>
      <c r="D286" t="s">
        <v>595</v>
      </c>
      <c r="E286" t="s">
        <v>9</v>
      </c>
      <c r="F286" s="1">
        <v>11521560.189999999</v>
      </c>
      <c r="G286" s="1">
        <v>5341723.45</v>
      </c>
      <c r="H286" s="2">
        <v>2.16</v>
      </c>
      <c r="I286" s="1">
        <v>11521560.189999999</v>
      </c>
      <c r="J286" s="1">
        <v>5341723.45</v>
      </c>
      <c r="K286" s="2">
        <v>6179836.7400000002</v>
      </c>
      <c r="L286" s="1" t="e">
        <f>INDEX(Cost!$D:$D,MATCH(รายละเอียด!$C286,Cost!$A:$A,0))</f>
        <v>#N/A</v>
      </c>
      <c r="M286" s="1" t="e">
        <f t="shared" si="13"/>
        <v>#N/A</v>
      </c>
      <c r="N286" s="2" t="e">
        <f t="shared" si="14"/>
        <v>#N/A</v>
      </c>
      <c r="O286" t="str">
        <f t="shared" si="12"/>
        <v>C</v>
      </c>
    </row>
    <row r="287" spans="1:15" customFormat="1" hidden="1">
      <c r="A287">
        <v>5</v>
      </c>
      <c r="B287" t="s">
        <v>583</v>
      </c>
      <c r="C287" t="s">
        <v>596</v>
      </c>
      <c r="D287" t="s">
        <v>597</v>
      </c>
      <c r="E287" t="s">
        <v>9</v>
      </c>
      <c r="F287" s="1">
        <v>73562323.219999999</v>
      </c>
      <c r="G287" s="1">
        <v>49840222.770000003</v>
      </c>
      <c r="H287" s="2">
        <v>1.48</v>
      </c>
      <c r="I287" s="1">
        <v>73562323.219999999</v>
      </c>
      <c r="J287" s="1">
        <v>49840222.770000003</v>
      </c>
      <c r="K287" s="2">
        <v>23722100.449999999</v>
      </c>
      <c r="L287" s="1" t="e">
        <f>INDEX(Cost!$D:$D,MATCH(รายละเอียด!$C287,Cost!$A:$A,0))</f>
        <v>#N/A</v>
      </c>
      <c r="M287" s="1" t="e">
        <f t="shared" si="13"/>
        <v>#N/A</v>
      </c>
      <c r="N287" s="2" t="e">
        <f t="shared" si="14"/>
        <v>#N/A</v>
      </c>
      <c r="O287" t="str">
        <f t="shared" si="12"/>
        <v>not</v>
      </c>
    </row>
    <row r="288" spans="1:15" customFormat="1" hidden="1">
      <c r="A288">
        <v>5</v>
      </c>
      <c r="B288" t="s">
        <v>583</v>
      </c>
      <c r="C288" t="s">
        <v>598</v>
      </c>
      <c r="D288" t="s">
        <v>599</v>
      </c>
      <c r="E288" t="s">
        <v>9</v>
      </c>
      <c r="F288" s="1">
        <v>62458267.399999999</v>
      </c>
      <c r="G288" s="1">
        <v>13075708.43</v>
      </c>
      <c r="H288" s="2">
        <v>4.78</v>
      </c>
      <c r="I288" s="1">
        <v>62458267.399999999</v>
      </c>
      <c r="J288" s="1">
        <v>13075708.43</v>
      </c>
      <c r="K288" s="2">
        <v>49382558.969999999</v>
      </c>
      <c r="L288" s="1" t="e">
        <f>INDEX(Cost!$D:$D,MATCH(รายละเอียด!$C288,Cost!$A:$A,0))</f>
        <v>#N/A</v>
      </c>
      <c r="M288" s="1" t="e">
        <f t="shared" si="13"/>
        <v>#N/A</v>
      </c>
      <c r="N288" s="2" t="e">
        <f t="shared" si="14"/>
        <v>#N/A</v>
      </c>
      <c r="O288" t="str">
        <f t="shared" si="12"/>
        <v>A</v>
      </c>
    </row>
    <row r="289" spans="1:15" customFormat="1" hidden="1">
      <c r="A289">
        <v>5</v>
      </c>
      <c r="B289" t="s">
        <v>583</v>
      </c>
      <c r="C289" t="s">
        <v>600</v>
      </c>
      <c r="D289" t="s">
        <v>601</v>
      </c>
      <c r="E289" t="s">
        <v>9</v>
      </c>
      <c r="F289" s="1">
        <v>55798306.140000001</v>
      </c>
      <c r="G289" s="1">
        <v>16257924.640000001</v>
      </c>
      <c r="H289" s="2">
        <v>3.43</v>
      </c>
      <c r="I289" s="1">
        <v>55798306.140000001</v>
      </c>
      <c r="J289" s="1">
        <v>16257924.640000001</v>
      </c>
      <c r="K289" s="2">
        <v>39540381.5</v>
      </c>
      <c r="L289" s="1" t="e">
        <f>INDEX(Cost!$D:$D,MATCH(รายละเอียด!$C289,Cost!$A:$A,0))</f>
        <v>#N/A</v>
      </c>
      <c r="M289" s="1" t="e">
        <f t="shared" si="13"/>
        <v>#N/A</v>
      </c>
      <c r="N289" s="2" t="e">
        <f t="shared" si="14"/>
        <v>#N/A</v>
      </c>
      <c r="O289" t="str">
        <f t="shared" si="12"/>
        <v>A</v>
      </c>
    </row>
    <row r="290" spans="1:15" customFormat="1" hidden="1">
      <c r="A290">
        <v>5</v>
      </c>
      <c r="B290" t="s">
        <v>583</v>
      </c>
      <c r="C290" t="s">
        <v>602</v>
      </c>
      <c r="D290" t="s">
        <v>603</v>
      </c>
      <c r="E290" t="s">
        <v>9</v>
      </c>
      <c r="F290" s="1">
        <v>25794806.350000001</v>
      </c>
      <c r="G290" s="1">
        <v>15428437.75</v>
      </c>
      <c r="H290" s="2">
        <v>1.67</v>
      </c>
      <c r="I290" s="1">
        <v>25794806.350000001</v>
      </c>
      <c r="J290" s="1">
        <v>15428437.75</v>
      </c>
      <c r="K290" s="2">
        <v>10366368.6</v>
      </c>
      <c r="L290" s="1" t="e">
        <f>INDEX(Cost!$D:$D,MATCH(รายละเอียด!$C290,Cost!$A:$A,0))</f>
        <v>#N/A</v>
      </c>
      <c r="M290" s="1" t="e">
        <f t="shared" si="13"/>
        <v>#N/A</v>
      </c>
      <c r="N290" s="2" t="e">
        <f t="shared" si="14"/>
        <v>#N/A</v>
      </c>
      <c r="O290" t="str">
        <f t="shared" si="12"/>
        <v>D</v>
      </c>
    </row>
    <row r="291" spans="1:15" customFormat="1" hidden="1">
      <c r="A291">
        <v>5</v>
      </c>
      <c r="B291" t="s">
        <v>583</v>
      </c>
      <c r="C291" t="s">
        <v>604</v>
      </c>
      <c r="D291" t="s">
        <v>605</v>
      </c>
      <c r="E291" t="s">
        <v>9</v>
      </c>
      <c r="F291" s="1">
        <v>62456251.920000002</v>
      </c>
      <c r="G291" s="1">
        <v>10265782.76</v>
      </c>
      <c r="H291" s="2">
        <v>6.08</v>
      </c>
      <c r="I291" s="1">
        <v>62456251.920000002</v>
      </c>
      <c r="J291" s="1">
        <v>10265782.76</v>
      </c>
      <c r="K291" s="2">
        <v>52190469.159999996</v>
      </c>
      <c r="L291" s="1" t="e">
        <f>INDEX(Cost!$D:$D,MATCH(รายละเอียด!$C291,Cost!$A:$A,0))</f>
        <v>#N/A</v>
      </c>
      <c r="M291" s="1" t="e">
        <f t="shared" si="13"/>
        <v>#N/A</v>
      </c>
      <c r="N291" s="2" t="e">
        <f t="shared" si="14"/>
        <v>#N/A</v>
      </c>
      <c r="O291" t="str">
        <f t="shared" si="12"/>
        <v>A</v>
      </c>
    </row>
    <row r="292" spans="1:15" customFormat="1" hidden="1">
      <c r="A292">
        <v>5</v>
      </c>
      <c r="B292" t="s">
        <v>583</v>
      </c>
      <c r="C292" t="s">
        <v>606</v>
      </c>
      <c r="D292" t="s">
        <v>607</v>
      </c>
      <c r="E292" t="s">
        <v>9</v>
      </c>
      <c r="F292" s="1">
        <v>57047980.82</v>
      </c>
      <c r="G292" s="1">
        <v>12680986.01</v>
      </c>
      <c r="H292" s="2">
        <v>4.5</v>
      </c>
      <c r="I292" s="1">
        <v>57047980.82</v>
      </c>
      <c r="J292" s="1">
        <v>12680986.01</v>
      </c>
      <c r="K292" s="2">
        <v>44366994.810000002</v>
      </c>
      <c r="L292" s="1" t="e">
        <f>INDEX(Cost!$D:$D,MATCH(รายละเอียด!$C292,Cost!$A:$A,0))</f>
        <v>#N/A</v>
      </c>
      <c r="M292" s="1" t="e">
        <f t="shared" si="13"/>
        <v>#N/A</v>
      </c>
      <c r="N292" s="2" t="e">
        <f t="shared" si="14"/>
        <v>#N/A</v>
      </c>
      <c r="O292" t="str">
        <f t="shared" si="12"/>
        <v>A</v>
      </c>
    </row>
    <row r="293" spans="1:15" customFormat="1" hidden="1">
      <c r="A293">
        <v>5</v>
      </c>
      <c r="B293" t="s">
        <v>583</v>
      </c>
      <c r="C293" t="s">
        <v>608</v>
      </c>
      <c r="D293" t="s">
        <v>609</v>
      </c>
      <c r="E293" t="s">
        <v>9</v>
      </c>
      <c r="F293" s="1">
        <v>14699033.91</v>
      </c>
      <c r="G293" s="1">
        <v>5696616.3600000003</v>
      </c>
      <c r="H293" s="2">
        <v>2.58</v>
      </c>
      <c r="I293" s="1">
        <v>14597399.91</v>
      </c>
      <c r="J293" s="1">
        <v>5696616.3600000003</v>
      </c>
      <c r="K293" s="2">
        <v>8900783.5500000007</v>
      </c>
      <c r="L293" s="1" t="e">
        <f>INDEX(Cost!$D:$D,MATCH(รายละเอียด!$C293,Cost!$A:$A,0))</f>
        <v>#N/A</v>
      </c>
      <c r="M293" s="1" t="e">
        <f t="shared" si="13"/>
        <v>#N/A</v>
      </c>
      <c r="N293" s="2" t="e">
        <f t="shared" si="14"/>
        <v>#N/A</v>
      </c>
      <c r="O293" t="str">
        <f t="shared" si="12"/>
        <v>B</v>
      </c>
    </row>
    <row r="294" spans="1:15" customFormat="1" hidden="1">
      <c r="A294">
        <v>5</v>
      </c>
      <c r="B294" t="s">
        <v>583</v>
      </c>
      <c r="C294" t="s">
        <v>610</v>
      </c>
      <c r="D294" t="s">
        <v>611</v>
      </c>
      <c r="E294" t="s">
        <v>9</v>
      </c>
      <c r="F294" s="1">
        <v>16756688.539999999</v>
      </c>
      <c r="G294" s="1">
        <v>3239019.82</v>
      </c>
      <c r="H294" s="2">
        <v>5.17</v>
      </c>
      <c r="I294" s="1">
        <v>16567058.539999999</v>
      </c>
      <c r="J294" s="1">
        <v>3239019.82</v>
      </c>
      <c r="K294" s="2">
        <v>13328038.720000001</v>
      </c>
      <c r="L294" s="1" t="e">
        <f>INDEX(Cost!$D:$D,MATCH(รายละเอียด!$C294,Cost!$A:$A,0))</f>
        <v>#N/A</v>
      </c>
      <c r="M294" s="1" t="e">
        <f t="shared" si="13"/>
        <v>#N/A</v>
      </c>
      <c r="N294" s="2" t="e">
        <f t="shared" si="14"/>
        <v>#N/A</v>
      </c>
      <c r="O294" t="str">
        <f t="shared" si="12"/>
        <v>A</v>
      </c>
    </row>
    <row r="295" spans="1:15" customFormat="1" hidden="1">
      <c r="A295">
        <v>5</v>
      </c>
      <c r="B295" t="s">
        <v>583</v>
      </c>
      <c r="C295" t="s">
        <v>612</v>
      </c>
      <c r="D295" t="s">
        <v>613</v>
      </c>
      <c r="E295" t="s">
        <v>9</v>
      </c>
      <c r="F295" s="1">
        <v>37186587.369999997</v>
      </c>
      <c r="G295" s="1">
        <v>8677270.4900000002</v>
      </c>
      <c r="H295" s="2">
        <v>4.29</v>
      </c>
      <c r="I295" s="1">
        <v>37186587.369999997</v>
      </c>
      <c r="J295" s="1">
        <v>8677270.4900000002</v>
      </c>
      <c r="K295" s="2">
        <v>28509316.879999999</v>
      </c>
      <c r="L295" s="1" t="e">
        <f>INDEX(Cost!$D:$D,MATCH(รายละเอียด!$C295,Cost!$A:$A,0))</f>
        <v>#N/A</v>
      </c>
      <c r="M295" s="1" t="e">
        <f t="shared" si="13"/>
        <v>#N/A</v>
      </c>
      <c r="N295" s="2" t="e">
        <f t="shared" si="14"/>
        <v>#N/A</v>
      </c>
      <c r="O295" t="str">
        <f t="shared" si="12"/>
        <v>A</v>
      </c>
    </row>
    <row r="296" spans="1:15" customFormat="1" hidden="1">
      <c r="A296">
        <v>5</v>
      </c>
      <c r="B296" t="s">
        <v>583</v>
      </c>
      <c r="C296" t="s">
        <v>614</v>
      </c>
      <c r="D296" t="s">
        <v>615</v>
      </c>
      <c r="E296" t="s">
        <v>9</v>
      </c>
      <c r="F296" s="1">
        <v>9096026.1300000008</v>
      </c>
      <c r="G296" s="1">
        <v>8232904.1299999999</v>
      </c>
      <c r="H296" s="2">
        <v>1.1000000000000001</v>
      </c>
      <c r="I296" s="1">
        <v>9094526.1300000008</v>
      </c>
      <c r="J296" s="1">
        <v>8232904.1299999999</v>
      </c>
      <c r="K296" s="2">
        <v>861622</v>
      </c>
      <c r="L296" s="1" t="e">
        <f>INDEX(Cost!$D:$D,MATCH(รายละเอียด!$C296,Cost!$A:$A,0))</f>
        <v>#N/A</v>
      </c>
      <c r="M296" s="1" t="e">
        <f t="shared" si="13"/>
        <v>#N/A</v>
      </c>
      <c r="N296" s="2" t="e">
        <f t="shared" si="14"/>
        <v>#N/A</v>
      </c>
      <c r="O296" t="str">
        <f t="shared" si="12"/>
        <v>not</v>
      </c>
    </row>
    <row r="297" spans="1:15" customFormat="1" hidden="1">
      <c r="A297">
        <v>5</v>
      </c>
      <c r="B297" t="s">
        <v>616</v>
      </c>
      <c r="C297" t="s">
        <v>617</v>
      </c>
      <c r="D297" t="s">
        <v>618</v>
      </c>
      <c r="E297" t="s">
        <v>6</v>
      </c>
      <c r="F297" s="1">
        <v>1292740739.4400001</v>
      </c>
      <c r="G297" s="1">
        <v>555480266.16999996</v>
      </c>
      <c r="H297" s="2">
        <v>2.33</v>
      </c>
      <c r="I297" s="1">
        <v>1266770710.4400001</v>
      </c>
      <c r="J297" s="1">
        <v>547046688.51999998</v>
      </c>
      <c r="K297" s="2">
        <v>719724021.91999996</v>
      </c>
      <c r="L297" s="1" t="e">
        <f>INDEX(Cost!$D:$D,MATCH(รายละเอียด!$C297,Cost!$A:$A,0))</f>
        <v>#N/A</v>
      </c>
      <c r="M297" s="1" t="e">
        <f t="shared" si="13"/>
        <v>#N/A</v>
      </c>
      <c r="N297" s="2" t="e">
        <f t="shared" si="14"/>
        <v>#N/A</v>
      </c>
      <c r="O297" t="str">
        <f t="shared" si="12"/>
        <v>C</v>
      </c>
    </row>
    <row r="298" spans="1:15" customFormat="1" hidden="1">
      <c r="A298">
        <v>5</v>
      </c>
      <c r="B298" t="s">
        <v>616</v>
      </c>
      <c r="C298" t="s">
        <v>619</v>
      </c>
      <c r="D298" t="s">
        <v>620</v>
      </c>
      <c r="E298" t="s">
        <v>9</v>
      </c>
      <c r="F298" s="1">
        <v>63789707.020000003</v>
      </c>
      <c r="G298" s="1">
        <v>67192074.829999998</v>
      </c>
      <c r="H298" s="2">
        <v>0.95</v>
      </c>
      <c r="I298" s="1">
        <v>63789707.020000003</v>
      </c>
      <c r="J298" s="1">
        <v>67192074.829999998</v>
      </c>
      <c r="K298" s="2">
        <v>-3402367.81</v>
      </c>
      <c r="L298" s="1" t="e">
        <f>INDEX(Cost!$D:$D,MATCH(รายละเอียด!$C298,Cost!$A:$A,0))</f>
        <v>#N/A</v>
      </c>
      <c r="M298" s="1" t="e">
        <f t="shared" si="13"/>
        <v>#N/A</v>
      </c>
      <c r="N298" s="2" t="e">
        <f t="shared" si="14"/>
        <v>#N/A</v>
      </c>
      <c r="O298" t="str">
        <f t="shared" si="12"/>
        <v>not</v>
      </c>
    </row>
    <row r="299" spans="1:15" customFormat="1" hidden="1">
      <c r="A299">
        <v>5</v>
      </c>
      <c r="B299" t="s">
        <v>616</v>
      </c>
      <c r="C299" t="s">
        <v>621</v>
      </c>
      <c r="D299" t="s">
        <v>622</v>
      </c>
      <c r="E299" t="s">
        <v>9</v>
      </c>
      <c r="F299" s="1">
        <v>79412139.090000004</v>
      </c>
      <c r="G299" s="1">
        <v>34969928.380000003</v>
      </c>
      <c r="H299" s="2">
        <v>2.27</v>
      </c>
      <c r="I299" s="1">
        <v>79412139.090000004</v>
      </c>
      <c r="J299" s="1">
        <v>34969928.380000003</v>
      </c>
      <c r="K299" s="2">
        <v>44442210.710000001</v>
      </c>
      <c r="L299" s="1" t="e">
        <f>INDEX(Cost!$D:$D,MATCH(รายละเอียด!$C299,Cost!$A:$A,0))</f>
        <v>#N/A</v>
      </c>
      <c r="M299" s="1" t="e">
        <f t="shared" si="13"/>
        <v>#N/A</v>
      </c>
      <c r="N299" s="2" t="e">
        <f t="shared" si="14"/>
        <v>#N/A</v>
      </c>
      <c r="O299" t="str">
        <f t="shared" si="12"/>
        <v>C</v>
      </c>
    </row>
    <row r="300" spans="1:15" customFormat="1" hidden="1">
      <c r="A300">
        <v>5</v>
      </c>
      <c r="B300" t="s">
        <v>616</v>
      </c>
      <c r="C300" t="s">
        <v>623</v>
      </c>
      <c r="D300" t="s">
        <v>624</v>
      </c>
      <c r="E300" t="s">
        <v>9</v>
      </c>
      <c r="F300" s="1">
        <v>72272897.340000004</v>
      </c>
      <c r="G300" s="1">
        <v>25776884.379999999</v>
      </c>
      <c r="H300" s="2">
        <v>2.8</v>
      </c>
      <c r="I300" s="1">
        <v>72272897.340000004</v>
      </c>
      <c r="J300" s="1">
        <v>25776884.379999999</v>
      </c>
      <c r="K300" s="2">
        <v>46496012.960000001</v>
      </c>
      <c r="L300" s="1" t="e">
        <f>INDEX(Cost!$D:$D,MATCH(รายละเอียด!$C300,Cost!$A:$A,0))</f>
        <v>#N/A</v>
      </c>
      <c r="M300" s="1" t="e">
        <f t="shared" si="13"/>
        <v>#N/A</v>
      </c>
      <c r="N300" s="2" t="e">
        <f t="shared" si="14"/>
        <v>#N/A</v>
      </c>
      <c r="O300" t="str">
        <f t="shared" si="12"/>
        <v>B</v>
      </c>
    </row>
    <row r="301" spans="1:15" customFormat="1" hidden="1">
      <c r="A301">
        <v>5</v>
      </c>
      <c r="B301" t="s">
        <v>616</v>
      </c>
      <c r="C301" t="s">
        <v>625</v>
      </c>
      <c r="D301" t="s">
        <v>626</v>
      </c>
      <c r="E301" t="s">
        <v>9</v>
      </c>
      <c r="F301" s="1">
        <v>160152105.21000001</v>
      </c>
      <c r="G301" s="1">
        <v>18023033.109999999</v>
      </c>
      <c r="H301" s="2">
        <v>8.89</v>
      </c>
      <c r="I301" s="1">
        <v>160152105.21000001</v>
      </c>
      <c r="J301" s="1">
        <v>18023033.109999999</v>
      </c>
      <c r="K301" s="2">
        <v>142129072.09999999</v>
      </c>
      <c r="L301" s="1" t="e">
        <f>INDEX(Cost!$D:$D,MATCH(รายละเอียด!$C301,Cost!$A:$A,0))</f>
        <v>#N/A</v>
      </c>
      <c r="M301" s="1" t="e">
        <f t="shared" si="13"/>
        <v>#N/A</v>
      </c>
      <c r="N301" s="2" t="e">
        <f t="shared" si="14"/>
        <v>#N/A</v>
      </c>
      <c r="O301" t="str">
        <f t="shared" si="12"/>
        <v>A</v>
      </c>
    </row>
    <row r="302" spans="1:15" customFormat="1" hidden="1">
      <c r="A302">
        <v>5</v>
      </c>
      <c r="B302" t="s">
        <v>616</v>
      </c>
      <c r="C302" t="s">
        <v>627</v>
      </c>
      <c r="D302" t="s">
        <v>628</v>
      </c>
      <c r="E302" t="s">
        <v>9</v>
      </c>
      <c r="F302" s="1">
        <v>115175437.98999999</v>
      </c>
      <c r="G302" s="1">
        <v>19562004.390000001</v>
      </c>
      <c r="H302" s="2">
        <v>5.89</v>
      </c>
      <c r="I302" s="1">
        <v>115175437.98999999</v>
      </c>
      <c r="J302" s="1">
        <v>19562004.390000001</v>
      </c>
      <c r="K302" s="2">
        <v>95613433.599999994</v>
      </c>
      <c r="L302" s="1" t="e">
        <f>INDEX(Cost!$D:$D,MATCH(รายละเอียด!$C302,Cost!$A:$A,0))</f>
        <v>#N/A</v>
      </c>
      <c r="M302" s="1" t="e">
        <f t="shared" si="13"/>
        <v>#N/A</v>
      </c>
      <c r="N302" s="2" t="e">
        <f t="shared" si="14"/>
        <v>#N/A</v>
      </c>
      <c r="O302" t="str">
        <f t="shared" si="12"/>
        <v>A</v>
      </c>
    </row>
    <row r="303" spans="1:15" customFormat="1" hidden="1">
      <c r="A303">
        <v>5</v>
      </c>
      <c r="B303" t="s">
        <v>616</v>
      </c>
      <c r="C303" t="s">
        <v>629</v>
      </c>
      <c r="D303" t="s">
        <v>630</v>
      </c>
      <c r="E303" t="s">
        <v>9</v>
      </c>
      <c r="F303" s="1">
        <v>72608426.219999999</v>
      </c>
      <c r="G303" s="1">
        <v>72119593.030000001</v>
      </c>
      <c r="H303" s="2">
        <v>1.01</v>
      </c>
      <c r="I303" s="1">
        <v>72608426.219999999</v>
      </c>
      <c r="J303" s="1">
        <v>72119593.030000001</v>
      </c>
      <c r="K303" s="2">
        <v>488833.19</v>
      </c>
      <c r="L303" s="1" t="e">
        <f>INDEX(Cost!$D:$D,MATCH(รายละเอียด!$C303,Cost!$A:$A,0))</f>
        <v>#N/A</v>
      </c>
      <c r="M303" s="1" t="e">
        <f t="shared" si="13"/>
        <v>#N/A</v>
      </c>
      <c r="N303" s="2" t="e">
        <f t="shared" si="14"/>
        <v>#N/A</v>
      </c>
      <c r="O303" t="str">
        <f t="shared" si="12"/>
        <v>not</v>
      </c>
    </row>
    <row r="304" spans="1:15" customFormat="1" hidden="1">
      <c r="A304">
        <v>5</v>
      </c>
      <c r="B304" t="s">
        <v>616</v>
      </c>
      <c r="C304" t="s">
        <v>631</v>
      </c>
      <c r="D304" t="s">
        <v>632</v>
      </c>
      <c r="E304" t="s">
        <v>9</v>
      </c>
      <c r="F304" s="1">
        <v>95466824.780000001</v>
      </c>
      <c r="G304" s="1">
        <v>12540097.24</v>
      </c>
      <c r="H304" s="2">
        <v>7.61</v>
      </c>
      <c r="I304" s="1">
        <v>95466824.780000001</v>
      </c>
      <c r="J304" s="1">
        <v>12540097.24</v>
      </c>
      <c r="K304" s="2">
        <v>82926727.540000007</v>
      </c>
      <c r="L304" s="1" t="e">
        <f>INDEX(Cost!$D:$D,MATCH(รายละเอียด!$C304,Cost!$A:$A,0))</f>
        <v>#N/A</v>
      </c>
      <c r="M304" s="1" t="e">
        <f t="shared" si="13"/>
        <v>#N/A</v>
      </c>
      <c r="N304" s="2" t="e">
        <f t="shared" si="14"/>
        <v>#N/A</v>
      </c>
      <c r="O304" t="str">
        <f t="shared" si="12"/>
        <v>A</v>
      </c>
    </row>
    <row r="305" spans="1:15" customFormat="1" hidden="1">
      <c r="A305">
        <v>5</v>
      </c>
      <c r="B305" t="s">
        <v>616</v>
      </c>
      <c r="C305" t="s">
        <v>633</v>
      </c>
      <c r="D305" t="s">
        <v>634</v>
      </c>
      <c r="E305" t="s">
        <v>9</v>
      </c>
      <c r="F305" s="1">
        <v>74009606.260000005</v>
      </c>
      <c r="G305" s="1">
        <v>12490764.699999999</v>
      </c>
      <c r="H305" s="2">
        <v>5.93</v>
      </c>
      <c r="I305" s="1">
        <v>74009606.260000005</v>
      </c>
      <c r="J305" s="1">
        <v>12490764.699999999</v>
      </c>
      <c r="K305" s="2">
        <v>61518841.560000002</v>
      </c>
      <c r="L305" s="1" t="e">
        <f>INDEX(Cost!$D:$D,MATCH(รายละเอียด!$C305,Cost!$A:$A,0))</f>
        <v>#N/A</v>
      </c>
      <c r="M305" s="1" t="e">
        <f t="shared" si="13"/>
        <v>#N/A</v>
      </c>
      <c r="N305" s="2" t="e">
        <f t="shared" si="14"/>
        <v>#N/A</v>
      </c>
      <c r="O305" t="str">
        <f t="shared" si="12"/>
        <v>A</v>
      </c>
    </row>
    <row r="306" spans="1:15" customFormat="1" hidden="1">
      <c r="A306">
        <v>5</v>
      </c>
      <c r="B306" t="s">
        <v>635</v>
      </c>
      <c r="C306" t="s">
        <v>636</v>
      </c>
      <c r="D306" t="s">
        <v>637</v>
      </c>
      <c r="E306" t="s">
        <v>47</v>
      </c>
      <c r="F306" s="1">
        <v>251356221.44999999</v>
      </c>
      <c r="G306" s="1">
        <v>212702541.19999999</v>
      </c>
      <c r="H306" s="2">
        <v>1.18</v>
      </c>
      <c r="I306" s="1">
        <v>251356221.44999999</v>
      </c>
      <c r="J306" s="1">
        <v>212702541.19999999</v>
      </c>
      <c r="K306" s="2">
        <v>38653680.25</v>
      </c>
      <c r="L306" s="1" t="e">
        <f>INDEX(Cost!$D:$D,MATCH(รายละเอียด!$C306,Cost!$A:$A,0))</f>
        <v>#N/A</v>
      </c>
      <c r="M306" s="1" t="e">
        <f t="shared" si="13"/>
        <v>#N/A</v>
      </c>
      <c r="N306" s="2" t="e">
        <f t="shared" si="14"/>
        <v>#N/A</v>
      </c>
      <c r="O306" t="str">
        <f t="shared" si="12"/>
        <v>not</v>
      </c>
    </row>
    <row r="307" spans="1:15" customFormat="1" hidden="1">
      <c r="A307">
        <v>5</v>
      </c>
      <c r="B307" t="s">
        <v>635</v>
      </c>
      <c r="C307" t="s">
        <v>638</v>
      </c>
      <c r="D307" t="s">
        <v>639</v>
      </c>
      <c r="E307" t="s">
        <v>9</v>
      </c>
      <c r="F307" s="1">
        <v>77294106.260000005</v>
      </c>
      <c r="G307" s="1">
        <v>15561739.140000001</v>
      </c>
      <c r="H307" s="2">
        <v>4.97</v>
      </c>
      <c r="I307" s="1">
        <v>77294106.260000005</v>
      </c>
      <c r="J307" s="1">
        <v>15561739.140000001</v>
      </c>
      <c r="K307" s="2">
        <v>61732367.119999997</v>
      </c>
      <c r="L307" s="1" t="e">
        <f>INDEX(Cost!$D:$D,MATCH(รายละเอียด!$C307,Cost!$A:$A,0))</f>
        <v>#N/A</v>
      </c>
      <c r="M307" s="1" t="e">
        <f t="shared" si="13"/>
        <v>#N/A</v>
      </c>
      <c r="N307" s="2" t="e">
        <f t="shared" si="14"/>
        <v>#N/A</v>
      </c>
      <c r="O307" t="str">
        <f t="shared" si="12"/>
        <v>A</v>
      </c>
    </row>
    <row r="308" spans="1:15" customFormat="1" hidden="1">
      <c r="A308">
        <v>5</v>
      </c>
      <c r="B308" t="s">
        <v>635</v>
      </c>
      <c r="C308" t="s">
        <v>640</v>
      </c>
      <c r="D308" t="s">
        <v>641</v>
      </c>
      <c r="E308" t="s">
        <v>9</v>
      </c>
      <c r="F308" s="1">
        <v>48325597.189999998</v>
      </c>
      <c r="G308" s="1">
        <v>14532732.26</v>
      </c>
      <c r="H308" s="2">
        <v>3.33</v>
      </c>
      <c r="I308" s="1">
        <v>48325597.189999998</v>
      </c>
      <c r="J308" s="1">
        <v>14532732.26</v>
      </c>
      <c r="K308" s="2">
        <v>33792864.93</v>
      </c>
      <c r="L308" s="1" t="e">
        <f>INDEX(Cost!$D:$D,MATCH(รายละเอียด!$C308,Cost!$A:$A,0))</f>
        <v>#N/A</v>
      </c>
      <c r="M308" s="1" t="e">
        <f t="shared" si="13"/>
        <v>#N/A</v>
      </c>
      <c r="N308" s="2" t="e">
        <f t="shared" si="14"/>
        <v>#N/A</v>
      </c>
      <c r="O308" t="str">
        <f t="shared" si="12"/>
        <v>A</v>
      </c>
    </row>
    <row r="309" spans="1:15" customFormat="1" hidden="1">
      <c r="A309">
        <v>5</v>
      </c>
      <c r="B309" t="s">
        <v>635</v>
      </c>
      <c r="C309" t="s">
        <v>642</v>
      </c>
      <c r="D309" t="s">
        <v>643</v>
      </c>
      <c r="E309" t="s">
        <v>9</v>
      </c>
      <c r="F309" s="1">
        <v>125797933.90000001</v>
      </c>
      <c r="G309" s="1">
        <v>47416088.060000002</v>
      </c>
      <c r="H309" s="2">
        <v>2.65</v>
      </c>
      <c r="I309" s="1">
        <v>125797933.90000001</v>
      </c>
      <c r="J309" s="1">
        <v>47416088.060000002</v>
      </c>
      <c r="K309" s="2">
        <v>78381845.840000004</v>
      </c>
      <c r="L309" s="1" t="e">
        <f>INDEX(Cost!$D:$D,MATCH(รายละเอียด!$C309,Cost!$A:$A,0))</f>
        <v>#N/A</v>
      </c>
      <c r="M309" s="1" t="e">
        <f t="shared" si="13"/>
        <v>#N/A</v>
      </c>
      <c r="N309" s="2" t="e">
        <f t="shared" si="14"/>
        <v>#N/A</v>
      </c>
      <c r="O309" t="str">
        <f t="shared" si="12"/>
        <v>B</v>
      </c>
    </row>
    <row r="310" spans="1:15" customFormat="1" hidden="1">
      <c r="A310">
        <v>5</v>
      </c>
      <c r="B310" t="s">
        <v>635</v>
      </c>
      <c r="C310" t="s">
        <v>644</v>
      </c>
      <c r="D310" t="s">
        <v>645</v>
      </c>
      <c r="E310" t="s">
        <v>9</v>
      </c>
      <c r="F310" s="1">
        <v>56414990.130000003</v>
      </c>
      <c r="G310" s="1">
        <v>23758133.940000001</v>
      </c>
      <c r="H310" s="2">
        <v>2.37</v>
      </c>
      <c r="I310" s="1">
        <v>56414990.130000003</v>
      </c>
      <c r="J310" s="1">
        <v>23758133.940000001</v>
      </c>
      <c r="K310" s="2">
        <v>32656856.190000001</v>
      </c>
      <c r="L310" s="1" t="e">
        <f>INDEX(Cost!$D:$D,MATCH(รายละเอียด!$C310,Cost!$A:$A,0))</f>
        <v>#N/A</v>
      </c>
      <c r="M310" s="1" t="e">
        <f t="shared" si="13"/>
        <v>#N/A</v>
      </c>
      <c r="N310" s="2" t="e">
        <f t="shared" si="14"/>
        <v>#N/A</v>
      </c>
      <c r="O310" t="str">
        <f t="shared" si="12"/>
        <v>C</v>
      </c>
    </row>
    <row r="311" spans="1:15" customFormat="1" hidden="1">
      <c r="A311">
        <v>5</v>
      </c>
      <c r="B311" t="s">
        <v>635</v>
      </c>
      <c r="C311" t="s">
        <v>646</v>
      </c>
      <c r="D311" t="s">
        <v>647</v>
      </c>
      <c r="E311" t="s">
        <v>9</v>
      </c>
      <c r="F311" s="1">
        <v>117994853.04000001</v>
      </c>
      <c r="G311" s="1">
        <v>22048677.41</v>
      </c>
      <c r="H311" s="2">
        <v>5.35</v>
      </c>
      <c r="I311" s="1">
        <v>117994853.04000001</v>
      </c>
      <c r="J311" s="1">
        <v>22048677.41</v>
      </c>
      <c r="K311" s="2">
        <v>95946175.629999995</v>
      </c>
      <c r="L311" s="1" t="e">
        <f>INDEX(Cost!$D:$D,MATCH(รายละเอียด!$C311,Cost!$A:$A,0))</f>
        <v>#N/A</v>
      </c>
      <c r="M311" s="1" t="e">
        <f t="shared" si="13"/>
        <v>#N/A</v>
      </c>
      <c r="N311" s="2" t="e">
        <f t="shared" si="14"/>
        <v>#N/A</v>
      </c>
      <c r="O311" t="str">
        <f t="shared" si="12"/>
        <v>A</v>
      </c>
    </row>
    <row r="312" spans="1:15" customFormat="1" hidden="1">
      <c r="A312">
        <v>5</v>
      </c>
      <c r="B312" t="s">
        <v>635</v>
      </c>
      <c r="C312" t="s">
        <v>648</v>
      </c>
      <c r="D312" t="s">
        <v>649</v>
      </c>
      <c r="E312" t="s">
        <v>47</v>
      </c>
      <c r="F312" s="1">
        <v>516769301.24000001</v>
      </c>
      <c r="G312" s="1">
        <v>174507558.28</v>
      </c>
      <c r="H312" s="2">
        <v>2.96</v>
      </c>
      <c r="I312" s="1">
        <v>516767051.24000001</v>
      </c>
      <c r="J312" s="1">
        <v>174494623.28</v>
      </c>
      <c r="K312" s="2">
        <v>342272427.95999998</v>
      </c>
      <c r="L312" s="1" t="e">
        <f>INDEX(Cost!$D:$D,MATCH(รายละเอียด!$C312,Cost!$A:$A,0))</f>
        <v>#N/A</v>
      </c>
      <c r="M312" s="1" t="e">
        <f t="shared" si="13"/>
        <v>#N/A</v>
      </c>
      <c r="N312" s="2" t="e">
        <f t="shared" si="14"/>
        <v>#N/A</v>
      </c>
      <c r="O312" t="str">
        <f t="shared" si="12"/>
        <v>B</v>
      </c>
    </row>
    <row r="313" spans="1:15" customFormat="1" hidden="1">
      <c r="A313">
        <v>5</v>
      </c>
      <c r="B313" t="s">
        <v>635</v>
      </c>
      <c r="C313" t="s">
        <v>650</v>
      </c>
      <c r="D313" t="s">
        <v>651</v>
      </c>
      <c r="E313" t="s">
        <v>9</v>
      </c>
      <c r="F313" s="1">
        <v>197712106.38999999</v>
      </c>
      <c r="G313" s="1">
        <v>23961619.129999999</v>
      </c>
      <c r="H313" s="2">
        <v>8.25</v>
      </c>
      <c r="I313" s="1">
        <v>197712106.38999999</v>
      </c>
      <c r="J313" s="1">
        <v>23961619.129999999</v>
      </c>
      <c r="K313" s="2">
        <v>173750487.25999999</v>
      </c>
      <c r="L313" s="1" t="e">
        <f>INDEX(Cost!$D:$D,MATCH(รายละเอียด!$C313,Cost!$A:$A,0))</f>
        <v>#N/A</v>
      </c>
      <c r="M313" s="1" t="e">
        <f t="shared" si="13"/>
        <v>#N/A</v>
      </c>
      <c r="N313" s="2" t="e">
        <f t="shared" si="14"/>
        <v>#N/A</v>
      </c>
      <c r="O313" t="str">
        <f t="shared" si="12"/>
        <v>A</v>
      </c>
    </row>
    <row r="314" spans="1:15" customFormat="1" hidden="1">
      <c r="A314">
        <v>5</v>
      </c>
      <c r="B314" t="s">
        <v>652</v>
      </c>
      <c r="C314" t="s">
        <v>653</v>
      </c>
      <c r="D314" t="s">
        <v>654</v>
      </c>
      <c r="E314" t="s">
        <v>47</v>
      </c>
      <c r="F314" s="1">
        <v>768400525.25</v>
      </c>
      <c r="G314" s="1">
        <v>240039037.66</v>
      </c>
      <c r="H314" s="2">
        <v>3.2</v>
      </c>
      <c r="I314" s="1">
        <v>768400525.25</v>
      </c>
      <c r="J314" s="1">
        <v>240039037.66</v>
      </c>
      <c r="K314" s="2">
        <v>528361487.58999997</v>
      </c>
      <c r="L314" s="1" t="e">
        <f>INDEX(Cost!$D:$D,MATCH(รายละเอียด!$C314,Cost!$A:$A,0))</f>
        <v>#N/A</v>
      </c>
      <c r="M314" s="1" t="e">
        <f t="shared" si="13"/>
        <v>#N/A</v>
      </c>
      <c r="N314" s="2" t="e">
        <f t="shared" si="14"/>
        <v>#N/A</v>
      </c>
      <c r="O314" t="str">
        <f t="shared" si="12"/>
        <v>A</v>
      </c>
    </row>
    <row r="315" spans="1:15" customFormat="1" hidden="1">
      <c r="A315">
        <v>5</v>
      </c>
      <c r="B315" t="s">
        <v>652</v>
      </c>
      <c r="C315" t="s">
        <v>655</v>
      </c>
      <c r="D315" t="s">
        <v>656</v>
      </c>
      <c r="E315" t="s">
        <v>9</v>
      </c>
      <c r="F315" s="1">
        <v>139868368.38</v>
      </c>
      <c r="G315" s="1">
        <v>18688693.199999999</v>
      </c>
      <c r="H315" s="2">
        <v>7.48</v>
      </c>
      <c r="I315" s="1">
        <v>139845968.38</v>
      </c>
      <c r="J315" s="1">
        <v>18688693.199999999</v>
      </c>
      <c r="K315" s="2">
        <v>121157275.18000001</v>
      </c>
      <c r="L315" s="1" t="e">
        <f>INDEX(Cost!$D:$D,MATCH(รายละเอียด!$C315,Cost!$A:$A,0))</f>
        <v>#N/A</v>
      </c>
      <c r="M315" s="1" t="e">
        <f t="shared" si="13"/>
        <v>#N/A</v>
      </c>
      <c r="N315" s="2" t="e">
        <f t="shared" si="14"/>
        <v>#N/A</v>
      </c>
      <c r="O315" t="str">
        <f t="shared" si="12"/>
        <v>A</v>
      </c>
    </row>
    <row r="316" spans="1:15" customFormat="1" hidden="1">
      <c r="A316">
        <v>5</v>
      </c>
      <c r="B316" t="s">
        <v>652</v>
      </c>
      <c r="C316" t="s">
        <v>657</v>
      </c>
      <c r="D316" t="s">
        <v>658</v>
      </c>
      <c r="E316" t="s">
        <v>9</v>
      </c>
      <c r="F316" s="1">
        <v>75557508.5</v>
      </c>
      <c r="G316" s="1">
        <v>10115831.529999999</v>
      </c>
      <c r="H316" s="2">
        <v>7.47</v>
      </c>
      <c r="I316" s="1">
        <v>75557508.5</v>
      </c>
      <c r="J316" s="1">
        <v>10115831.529999999</v>
      </c>
      <c r="K316" s="2">
        <v>65441676.969999999</v>
      </c>
      <c r="L316" s="1" t="e">
        <f>INDEX(Cost!$D:$D,MATCH(รายละเอียด!$C316,Cost!$A:$A,0))</f>
        <v>#N/A</v>
      </c>
      <c r="M316" s="1" t="e">
        <f t="shared" si="13"/>
        <v>#N/A</v>
      </c>
      <c r="N316" s="2" t="e">
        <f t="shared" si="14"/>
        <v>#N/A</v>
      </c>
      <c r="O316" t="str">
        <f t="shared" si="12"/>
        <v>A</v>
      </c>
    </row>
    <row r="317" spans="1:15" customFormat="1" hidden="1">
      <c r="A317">
        <v>5</v>
      </c>
      <c r="B317" t="s">
        <v>652</v>
      </c>
      <c r="C317" t="s">
        <v>659</v>
      </c>
      <c r="D317" t="s">
        <v>660</v>
      </c>
      <c r="E317" t="s">
        <v>9</v>
      </c>
      <c r="F317" s="1">
        <v>169448718.18000001</v>
      </c>
      <c r="G317" s="1">
        <v>29020809.09</v>
      </c>
      <c r="H317" s="2">
        <v>5.84</v>
      </c>
      <c r="I317" s="1">
        <v>169448718.18000001</v>
      </c>
      <c r="J317" s="1">
        <v>29020809.09</v>
      </c>
      <c r="K317" s="2">
        <v>140427909.09</v>
      </c>
      <c r="L317" s="1" t="e">
        <f>INDEX(Cost!$D:$D,MATCH(รายละเอียด!$C317,Cost!$A:$A,0))</f>
        <v>#N/A</v>
      </c>
      <c r="M317" s="1" t="e">
        <f t="shared" si="13"/>
        <v>#N/A</v>
      </c>
      <c r="N317" s="2" t="e">
        <f t="shared" si="14"/>
        <v>#N/A</v>
      </c>
      <c r="O317" t="str">
        <f t="shared" si="12"/>
        <v>A</v>
      </c>
    </row>
    <row r="318" spans="1:15" customFormat="1" hidden="1">
      <c r="A318">
        <v>5</v>
      </c>
      <c r="B318" t="s">
        <v>652</v>
      </c>
      <c r="C318" t="s">
        <v>661</v>
      </c>
      <c r="D318" t="s">
        <v>662</v>
      </c>
      <c r="E318" t="s">
        <v>9</v>
      </c>
      <c r="F318" s="1">
        <v>172980270.86000001</v>
      </c>
      <c r="G318" s="1">
        <v>19365978.199999999</v>
      </c>
      <c r="H318" s="2">
        <v>8.93</v>
      </c>
      <c r="I318" s="1">
        <v>172940270.86000001</v>
      </c>
      <c r="J318" s="1">
        <v>19365978.199999999</v>
      </c>
      <c r="K318" s="2">
        <v>153574292.66</v>
      </c>
      <c r="L318" s="1" t="e">
        <f>INDEX(Cost!$D:$D,MATCH(รายละเอียด!$C318,Cost!$A:$A,0))</f>
        <v>#N/A</v>
      </c>
      <c r="M318" s="1" t="e">
        <f t="shared" si="13"/>
        <v>#N/A</v>
      </c>
      <c r="N318" s="2" t="e">
        <f t="shared" si="14"/>
        <v>#N/A</v>
      </c>
      <c r="O318" t="str">
        <f t="shared" si="12"/>
        <v>A</v>
      </c>
    </row>
    <row r="319" spans="1:15" customFormat="1" hidden="1">
      <c r="A319">
        <v>5</v>
      </c>
      <c r="B319" t="s">
        <v>652</v>
      </c>
      <c r="C319" t="s">
        <v>663</v>
      </c>
      <c r="D319" t="s">
        <v>664</v>
      </c>
      <c r="E319" t="s">
        <v>9</v>
      </c>
      <c r="F319" s="1">
        <v>98894693.040000007</v>
      </c>
      <c r="G319" s="1">
        <v>7820669.8399999999</v>
      </c>
      <c r="H319" s="2">
        <v>12.65</v>
      </c>
      <c r="I319" s="1">
        <v>98894693.040000007</v>
      </c>
      <c r="J319" s="1">
        <v>7820669.8399999999</v>
      </c>
      <c r="K319" s="2">
        <v>91074023.200000003</v>
      </c>
      <c r="L319" s="1" t="e">
        <f>INDEX(Cost!$D:$D,MATCH(รายละเอียด!$C319,Cost!$A:$A,0))</f>
        <v>#N/A</v>
      </c>
      <c r="M319" s="1" t="e">
        <f t="shared" si="13"/>
        <v>#N/A</v>
      </c>
      <c r="N319" s="2" t="e">
        <f t="shared" si="14"/>
        <v>#N/A</v>
      </c>
      <c r="O319" t="str">
        <f t="shared" si="12"/>
        <v>A</v>
      </c>
    </row>
    <row r="320" spans="1:15" customFormat="1" hidden="1">
      <c r="A320">
        <v>5</v>
      </c>
      <c r="B320" t="s">
        <v>652</v>
      </c>
      <c r="C320" t="s">
        <v>665</v>
      </c>
      <c r="D320" t="s">
        <v>666</v>
      </c>
      <c r="E320" t="s">
        <v>9</v>
      </c>
      <c r="F320" s="1">
        <v>114251411.13</v>
      </c>
      <c r="G320" s="1">
        <v>13300662.42</v>
      </c>
      <c r="H320" s="2">
        <v>8.59</v>
      </c>
      <c r="I320" s="1">
        <v>114251411.13</v>
      </c>
      <c r="J320" s="1">
        <v>13300662.42</v>
      </c>
      <c r="K320" s="2">
        <v>100950748.70999999</v>
      </c>
      <c r="L320" s="1" t="e">
        <f>INDEX(Cost!$D:$D,MATCH(รายละเอียด!$C320,Cost!$A:$A,0))</f>
        <v>#N/A</v>
      </c>
      <c r="M320" s="1" t="e">
        <f t="shared" si="13"/>
        <v>#N/A</v>
      </c>
      <c r="N320" s="2" t="e">
        <f t="shared" si="14"/>
        <v>#N/A</v>
      </c>
      <c r="O320" t="str">
        <f t="shared" si="12"/>
        <v>A</v>
      </c>
    </row>
    <row r="321" spans="1:15" customFormat="1" hidden="1">
      <c r="A321">
        <v>5</v>
      </c>
      <c r="B321" t="s">
        <v>652</v>
      </c>
      <c r="C321" t="s">
        <v>667</v>
      </c>
      <c r="D321" t="s">
        <v>668</v>
      </c>
      <c r="E321" t="s">
        <v>9</v>
      </c>
      <c r="F321" s="1">
        <v>85037052.280000001</v>
      </c>
      <c r="G321" s="1">
        <v>15703917.869999999</v>
      </c>
      <c r="H321" s="2">
        <v>5.42</v>
      </c>
      <c r="I321" s="1">
        <v>83427822.280000001</v>
      </c>
      <c r="J321" s="1">
        <v>15703917.869999999</v>
      </c>
      <c r="K321" s="2">
        <v>67723904.409999996</v>
      </c>
      <c r="L321" s="1" t="e">
        <f>INDEX(Cost!$D:$D,MATCH(รายละเอียด!$C321,Cost!$A:$A,0))</f>
        <v>#N/A</v>
      </c>
      <c r="M321" s="1" t="e">
        <f t="shared" si="13"/>
        <v>#N/A</v>
      </c>
      <c r="N321" s="2" t="e">
        <f t="shared" si="14"/>
        <v>#N/A</v>
      </c>
      <c r="O321" t="str">
        <f t="shared" si="12"/>
        <v>A</v>
      </c>
    </row>
    <row r="322" spans="1:15" customFormat="1" hidden="1">
      <c r="A322">
        <v>5</v>
      </c>
      <c r="B322" t="s">
        <v>669</v>
      </c>
      <c r="C322" t="s">
        <v>670</v>
      </c>
      <c r="D322" t="s">
        <v>671</v>
      </c>
      <c r="E322" t="s">
        <v>6</v>
      </c>
      <c r="F322" s="1">
        <v>946613091.08000004</v>
      </c>
      <c r="G322" s="1">
        <v>668601937.77999997</v>
      </c>
      <c r="H322" s="2">
        <v>1.42</v>
      </c>
      <c r="I322" s="1">
        <v>946613091.08000004</v>
      </c>
      <c r="J322" s="1">
        <v>665026762.77999997</v>
      </c>
      <c r="K322" s="2">
        <v>281586328.30000001</v>
      </c>
      <c r="L322" s="1" t="e">
        <f>INDEX(Cost!$D:$D,MATCH(รายละเอียด!$C322,Cost!$A:$A,0))</f>
        <v>#N/A</v>
      </c>
      <c r="M322" s="1" t="e">
        <f t="shared" si="13"/>
        <v>#N/A</v>
      </c>
      <c r="N322" s="2" t="e">
        <f t="shared" si="14"/>
        <v>#N/A</v>
      </c>
      <c r="O322" t="str">
        <f t="shared" si="12"/>
        <v>not</v>
      </c>
    </row>
    <row r="323" spans="1:15" customFormat="1" hidden="1">
      <c r="A323">
        <v>5</v>
      </c>
      <c r="B323" t="s">
        <v>669</v>
      </c>
      <c r="C323" t="s">
        <v>672</v>
      </c>
      <c r="D323" t="s">
        <v>673</v>
      </c>
      <c r="E323" t="s">
        <v>47</v>
      </c>
      <c r="F323" s="1">
        <v>195984359.36000001</v>
      </c>
      <c r="G323" s="1">
        <v>102003569.73</v>
      </c>
      <c r="H323" s="2">
        <v>1.92</v>
      </c>
      <c r="I323" s="1">
        <v>195984359.36000001</v>
      </c>
      <c r="J323" s="1">
        <v>101996169.73</v>
      </c>
      <c r="K323" s="2">
        <v>93988189.629999995</v>
      </c>
      <c r="L323" s="1" t="e">
        <f>INDEX(Cost!$D:$D,MATCH(รายละเอียด!$C323,Cost!$A:$A,0))</f>
        <v>#N/A</v>
      </c>
      <c r="M323" s="1" t="e">
        <f t="shared" si="13"/>
        <v>#N/A</v>
      </c>
      <c r="N323" s="2" t="e">
        <f t="shared" si="14"/>
        <v>#N/A</v>
      </c>
      <c r="O323" t="str">
        <f t="shared" si="12"/>
        <v>D</v>
      </c>
    </row>
    <row r="324" spans="1:15" customFormat="1" hidden="1">
      <c r="A324">
        <v>5</v>
      </c>
      <c r="B324" t="s">
        <v>669</v>
      </c>
      <c r="C324" t="s">
        <v>674</v>
      </c>
      <c r="D324" t="s">
        <v>675</v>
      </c>
      <c r="E324" t="s">
        <v>47</v>
      </c>
      <c r="F324" s="1">
        <v>531343856.48000002</v>
      </c>
      <c r="G324" s="1">
        <v>93725165.980000004</v>
      </c>
      <c r="H324" s="2">
        <v>5.67</v>
      </c>
      <c r="I324" s="1">
        <v>531343856.48000002</v>
      </c>
      <c r="J324" s="1">
        <v>90375335.980000004</v>
      </c>
      <c r="K324" s="2">
        <v>440968520.5</v>
      </c>
      <c r="L324" s="1" t="e">
        <f>INDEX(Cost!$D:$D,MATCH(รายละเอียด!$C324,Cost!$A:$A,0))</f>
        <v>#N/A</v>
      </c>
      <c r="M324" s="1" t="e">
        <f t="shared" si="13"/>
        <v>#N/A</v>
      </c>
      <c r="N324" s="2" t="e">
        <f t="shared" si="14"/>
        <v>#N/A</v>
      </c>
      <c r="O324" t="str">
        <f t="shared" si="12"/>
        <v>A</v>
      </c>
    </row>
    <row r="325" spans="1:15" customFormat="1" hidden="1">
      <c r="A325">
        <v>5</v>
      </c>
      <c r="B325" t="s">
        <v>669</v>
      </c>
      <c r="C325" t="s">
        <v>676</v>
      </c>
      <c r="D325" t="s">
        <v>677</v>
      </c>
      <c r="E325" t="s">
        <v>47</v>
      </c>
      <c r="F325" s="1">
        <v>313340584.74000001</v>
      </c>
      <c r="G325" s="1">
        <v>125482929.72</v>
      </c>
      <c r="H325" s="2">
        <v>2.5</v>
      </c>
      <c r="I325" s="1">
        <v>313340584.74000001</v>
      </c>
      <c r="J325" s="1">
        <v>112071929.72</v>
      </c>
      <c r="K325" s="2">
        <v>201268655.02000001</v>
      </c>
      <c r="L325" s="1" t="e">
        <f>INDEX(Cost!$D:$D,MATCH(รายละเอียด!$C325,Cost!$A:$A,0))</f>
        <v>#N/A</v>
      </c>
      <c r="M325" s="1" t="e">
        <f t="shared" si="13"/>
        <v>#N/A</v>
      </c>
      <c r="N325" s="2" t="e">
        <f t="shared" si="14"/>
        <v>#N/A</v>
      </c>
      <c r="O325" t="str">
        <f t="shared" si="12"/>
        <v>C</v>
      </c>
    </row>
    <row r="326" spans="1:15" customFormat="1" hidden="1">
      <c r="A326">
        <v>5</v>
      </c>
      <c r="B326" t="s">
        <v>669</v>
      </c>
      <c r="C326" t="s">
        <v>678</v>
      </c>
      <c r="D326" t="s">
        <v>679</v>
      </c>
      <c r="E326" t="s">
        <v>9</v>
      </c>
      <c r="F326" s="1">
        <v>48839841.979999997</v>
      </c>
      <c r="G326" s="1">
        <v>28264429.550000001</v>
      </c>
      <c r="H326" s="2">
        <v>1.73</v>
      </c>
      <c r="I326" s="1">
        <v>48839841.979999997</v>
      </c>
      <c r="J326" s="1">
        <v>28264429.550000001</v>
      </c>
      <c r="K326" s="2">
        <v>20575412.43</v>
      </c>
      <c r="L326" s="1" t="e">
        <f>INDEX(Cost!$D:$D,MATCH(รายละเอียด!$C326,Cost!$A:$A,0))</f>
        <v>#N/A</v>
      </c>
      <c r="M326" s="1" t="e">
        <f t="shared" si="13"/>
        <v>#N/A</v>
      </c>
      <c r="N326" s="2" t="e">
        <f t="shared" si="14"/>
        <v>#N/A</v>
      </c>
      <c r="O326" t="str">
        <f t="shared" ref="O326:O389" si="15">IF(H326&gt;3,"A",IF(H326&gt;=2.51,"B",IF(H326&gt;=2.01,"C",IF(H326&gt;=1.51,"D","not"))))</f>
        <v>D</v>
      </c>
    </row>
    <row r="327" spans="1:15" customFormat="1" hidden="1">
      <c r="A327">
        <v>5</v>
      </c>
      <c r="B327" t="s">
        <v>669</v>
      </c>
      <c r="C327" t="s">
        <v>680</v>
      </c>
      <c r="D327" t="s">
        <v>681</v>
      </c>
      <c r="E327" t="s">
        <v>9</v>
      </c>
      <c r="F327" s="1">
        <v>54838270.399999999</v>
      </c>
      <c r="G327" s="1">
        <v>28076713.390000001</v>
      </c>
      <c r="H327" s="2">
        <v>1.95</v>
      </c>
      <c r="I327" s="1">
        <v>54838270.399999999</v>
      </c>
      <c r="J327" s="1">
        <v>28076713.390000001</v>
      </c>
      <c r="K327" s="2">
        <v>26761557.010000002</v>
      </c>
      <c r="L327" s="1" t="e">
        <f>INDEX(Cost!$D:$D,MATCH(รายละเอียด!$C327,Cost!$A:$A,0))</f>
        <v>#N/A</v>
      </c>
      <c r="M327" s="1" t="e">
        <f t="shared" ref="M327:M390" si="16">(L327/11)*3</f>
        <v>#N/A</v>
      </c>
      <c r="N327" s="2" t="e">
        <f t="shared" ref="N327:N390" si="17">K327-M327</f>
        <v>#N/A</v>
      </c>
      <c r="O327" t="str">
        <f t="shared" si="15"/>
        <v>D</v>
      </c>
    </row>
    <row r="328" spans="1:15" customFormat="1" hidden="1">
      <c r="A328">
        <v>5</v>
      </c>
      <c r="B328" t="s">
        <v>669</v>
      </c>
      <c r="C328" t="s">
        <v>682</v>
      </c>
      <c r="D328" t="s">
        <v>683</v>
      </c>
      <c r="E328" t="s">
        <v>9</v>
      </c>
      <c r="F328" s="1">
        <v>13596800.99</v>
      </c>
      <c r="G328" s="1">
        <v>10922342.949999999</v>
      </c>
      <c r="H328" s="2">
        <v>1.24</v>
      </c>
      <c r="I328" s="1">
        <v>13209644.99</v>
      </c>
      <c r="J328" s="1">
        <v>10922342.949999999</v>
      </c>
      <c r="K328" s="2">
        <v>2287302.04</v>
      </c>
      <c r="L328" s="1" t="e">
        <f>INDEX(Cost!$D:$D,MATCH(รายละเอียด!$C328,Cost!$A:$A,0))</f>
        <v>#N/A</v>
      </c>
      <c r="M328" s="1" t="e">
        <f t="shared" si="16"/>
        <v>#N/A</v>
      </c>
      <c r="N328" s="2" t="e">
        <f t="shared" si="17"/>
        <v>#N/A</v>
      </c>
      <c r="O328" t="str">
        <f t="shared" si="15"/>
        <v>not</v>
      </c>
    </row>
    <row r="329" spans="1:15" customFormat="1" hidden="1">
      <c r="A329">
        <v>5</v>
      </c>
      <c r="B329" t="s">
        <v>669</v>
      </c>
      <c r="C329" t="s">
        <v>684</v>
      </c>
      <c r="D329" t="s">
        <v>685</v>
      </c>
      <c r="E329" t="s">
        <v>9</v>
      </c>
      <c r="F329" s="1">
        <v>100011658.37</v>
      </c>
      <c r="G329" s="1">
        <v>44351663.57</v>
      </c>
      <c r="H329" s="2">
        <v>2.2599999999999998</v>
      </c>
      <c r="I329" s="1">
        <v>98974644.370000005</v>
      </c>
      <c r="J329" s="1">
        <v>44351663.57</v>
      </c>
      <c r="K329" s="2">
        <v>54622980.799999997</v>
      </c>
      <c r="L329" s="1" t="e">
        <f>INDEX(Cost!$D:$D,MATCH(รายละเอียด!$C329,Cost!$A:$A,0))</f>
        <v>#N/A</v>
      </c>
      <c r="M329" s="1" t="e">
        <f t="shared" si="16"/>
        <v>#N/A</v>
      </c>
      <c r="N329" s="2" t="e">
        <f t="shared" si="17"/>
        <v>#N/A</v>
      </c>
      <c r="O329" t="str">
        <f t="shared" si="15"/>
        <v>C</v>
      </c>
    </row>
    <row r="330" spans="1:15" customFormat="1" hidden="1">
      <c r="A330">
        <v>5</v>
      </c>
      <c r="B330" t="s">
        <v>669</v>
      </c>
      <c r="C330" t="s">
        <v>686</v>
      </c>
      <c r="D330" t="s">
        <v>687</v>
      </c>
      <c r="E330" t="s">
        <v>9</v>
      </c>
      <c r="F330" s="1">
        <v>13045260.34</v>
      </c>
      <c r="G330" s="1">
        <v>10746633.720000001</v>
      </c>
      <c r="H330" s="2">
        <v>1.21</v>
      </c>
      <c r="I330" s="1">
        <v>13045260.34</v>
      </c>
      <c r="J330" s="1">
        <v>10746633.720000001</v>
      </c>
      <c r="K330" s="2">
        <v>2298626.62</v>
      </c>
      <c r="L330" s="1" t="e">
        <f>INDEX(Cost!$D:$D,MATCH(รายละเอียด!$C330,Cost!$A:$A,0))</f>
        <v>#N/A</v>
      </c>
      <c r="M330" s="1" t="e">
        <f t="shared" si="16"/>
        <v>#N/A</v>
      </c>
      <c r="N330" s="2" t="e">
        <f t="shared" si="17"/>
        <v>#N/A</v>
      </c>
      <c r="O330" t="str">
        <f t="shared" si="15"/>
        <v>not</v>
      </c>
    </row>
    <row r="331" spans="1:15" customFormat="1" hidden="1">
      <c r="A331">
        <v>5</v>
      </c>
      <c r="B331" t="s">
        <v>669</v>
      </c>
      <c r="C331" t="s">
        <v>688</v>
      </c>
      <c r="D331" t="s">
        <v>689</v>
      </c>
      <c r="E331" t="s">
        <v>9</v>
      </c>
      <c r="F331" s="1">
        <v>63103547.229999997</v>
      </c>
      <c r="G331" s="1">
        <v>28743914.559999999</v>
      </c>
      <c r="H331" s="2">
        <v>2.2000000000000002</v>
      </c>
      <c r="I331" s="1">
        <v>63085374.270000003</v>
      </c>
      <c r="J331" s="1">
        <v>28743914.559999999</v>
      </c>
      <c r="K331" s="2">
        <v>34341459.710000001</v>
      </c>
      <c r="L331" s="1" t="e">
        <f>INDEX(Cost!$D:$D,MATCH(รายละเอียด!$C331,Cost!$A:$A,0))</f>
        <v>#N/A</v>
      </c>
      <c r="M331" s="1" t="e">
        <f t="shared" si="16"/>
        <v>#N/A</v>
      </c>
      <c r="N331" s="2" t="e">
        <f t="shared" si="17"/>
        <v>#N/A</v>
      </c>
      <c r="O331" t="str">
        <f t="shared" si="15"/>
        <v>C</v>
      </c>
    </row>
    <row r="332" spans="1:15" customFormat="1" hidden="1">
      <c r="A332">
        <v>5</v>
      </c>
      <c r="B332" t="s">
        <v>669</v>
      </c>
      <c r="C332" t="s">
        <v>690</v>
      </c>
      <c r="D332" t="s">
        <v>691</v>
      </c>
      <c r="E332" t="s">
        <v>9</v>
      </c>
      <c r="F332" s="1">
        <v>20489993.219999999</v>
      </c>
      <c r="G332" s="1">
        <v>10263822.300000001</v>
      </c>
      <c r="H332" s="2">
        <v>2</v>
      </c>
      <c r="I332" s="1">
        <v>20489993.219999999</v>
      </c>
      <c r="J332" s="1">
        <v>10263822.300000001</v>
      </c>
      <c r="K332" s="2">
        <v>10226170.92</v>
      </c>
      <c r="L332" s="1" t="e">
        <f>INDEX(Cost!$D:$D,MATCH(รายละเอียด!$C332,Cost!$A:$A,0))</f>
        <v>#N/A</v>
      </c>
      <c r="M332" s="1" t="e">
        <f t="shared" si="16"/>
        <v>#N/A</v>
      </c>
      <c r="N332" s="2" t="e">
        <f t="shared" si="17"/>
        <v>#N/A</v>
      </c>
      <c r="O332" t="str">
        <f t="shared" si="15"/>
        <v>D</v>
      </c>
    </row>
    <row r="333" spans="1:15" customFormat="1" hidden="1">
      <c r="A333">
        <v>5</v>
      </c>
      <c r="B333" t="s">
        <v>692</v>
      </c>
      <c r="C333" t="s">
        <v>693</v>
      </c>
      <c r="D333" t="s">
        <v>694</v>
      </c>
      <c r="E333" t="s">
        <v>47</v>
      </c>
      <c r="F333" s="1">
        <v>185781688.43000001</v>
      </c>
      <c r="G333" s="1">
        <v>66519391.700000003</v>
      </c>
      <c r="H333" s="2">
        <v>2.79</v>
      </c>
      <c r="I333" s="1">
        <v>185781688.43000001</v>
      </c>
      <c r="J333" s="1">
        <v>65709391.700000003</v>
      </c>
      <c r="K333" s="2">
        <v>120072296.73</v>
      </c>
      <c r="L333" s="1" t="e">
        <f>INDEX(Cost!$D:$D,MATCH(รายละเอียด!$C333,Cost!$A:$A,0))</f>
        <v>#N/A</v>
      </c>
      <c r="M333" s="1" t="e">
        <f t="shared" si="16"/>
        <v>#N/A</v>
      </c>
      <c r="N333" s="2" t="e">
        <f t="shared" si="17"/>
        <v>#N/A</v>
      </c>
      <c r="O333" t="str">
        <f t="shared" si="15"/>
        <v>B</v>
      </c>
    </row>
    <row r="334" spans="1:15" customFormat="1" hidden="1">
      <c r="A334">
        <v>5</v>
      </c>
      <c r="B334" t="s">
        <v>692</v>
      </c>
      <c r="C334" t="s">
        <v>695</v>
      </c>
      <c r="D334" t="s">
        <v>696</v>
      </c>
      <c r="E334" t="s">
        <v>9</v>
      </c>
      <c r="F334" s="1">
        <v>84329786.040000007</v>
      </c>
      <c r="G334" s="1">
        <v>7693866.2000000002</v>
      </c>
      <c r="H334" s="2">
        <v>10.96</v>
      </c>
      <c r="I334" s="1">
        <v>84329786.040000007</v>
      </c>
      <c r="J334" s="1">
        <v>7693866.2000000002</v>
      </c>
      <c r="K334" s="2">
        <v>76635919.840000004</v>
      </c>
      <c r="L334" s="1" t="e">
        <f>INDEX(Cost!$D:$D,MATCH(รายละเอียด!$C334,Cost!$A:$A,0))</f>
        <v>#N/A</v>
      </c>
      <c r="M334" s="1" t="e">
        <f t="shared" si="16"/>
        <v>#N/A</v>
      </c>
      <c r="N334" s="2" t="e">
        <f t="shared" si="17"/>
        <v>#N/A</v>
      </c>
      <c r="O334" t="str">
        <f t="shared" si="15"/>
        <v>A</v>
      </c>
    </row>
    <row r="335" spans="1:15" customFormat="1" hidden="1">
      <c r="A335">
        <v>5</v>
      </c>
      <c r="B335" t="s">
        <v>692</v>
      </c>
      <c r="C335" t="s">
        <v>697</v>
      </c>
      <c r="D335" t="s">
        <v>698</v>
      </c>
      <c r="E335" t="s">
        <v>9</v>
      </c>
      <c r="F335" s="1">
        <v>37301857.850000001</v>
      </c>
      <c r="G335" s="1">
        <v>10277521.810000001</v>
      </c>
      <c r="H335" s="2">
        <v>3.63</v>
      </c>
      <c r="I335" s="1">
        <v>37301857.850000001</v>
      </c>
      <c r="J335" s="1">
        <v>10277521.810000001</v>
      </c>
      <c r="K335" s="2">
        <v>27024336.039999999</v>
      </c>
      <c r="L335" s="1" t="e">
        <f>INDEX(Cost!$D:$D,MATCH(รายละเอียด!$C335,Cost!$A:$A,0))</f>
        <v>#N/A</v>
      </c>
      <c r="M335" s="1" t="e">
        <f t="shared" si="16"/>
        <v>#N/A</v>
      </c>
      <c r="N335" s="2" t="e">
        <f t="shared" si="17"/>
        <v>#N/A</v>
      </c>
      <c r="O335" t="str">
        <f t="shared" si="15"/>
        <v>A</v>
      </c>
    </row>
    <row r="336" spans="1:15" customFormat="1" hidden="1">
      <c r="A336">
        <v>5</v>
      </c>
      <c r="B336" t="s">
        <v>699</v>
      </c>
      <c r="C336" t="s">
        <v>700</v>
      </c>
      <c r="D336" t="s">
        <v>701</v>
      </c>
      <c r="E336" t="s">
        <v>6</v>
      </c>
      <c r="F336" s="1">
        <v>1922250119.01</v>
      </c>
      <c r="G336" s="1">
        <v>265191545.12</v>
      </c>
      <c r="H336" s="2">
        <v>7.25</v>
      </c>
      <c r="I336" s="1">
        <v>1922245119.01</v>
      </c>
      <c r="J336" s="1">
        <v>265541845.12</v>
      </c>
      <c r="K336" s="2">
        <v>1656703273.8900001</v>
      </c>
      <c r="L336" s="1" t="e">
        <f>INDEX(Cost!$D:$D,MATCH(รายละเอียด!$C336,Cost!$A:$A,0))</f>
        <v>#N/A</v>
      </c>
      <c r="M336" s="1" t="e">
        <f t="shared" si="16"/>
        <v>#N/A</v>
      </c>
      <c r="N336" s="2" t="e">
        <f t="shared" si="17"/>
        <v>#N/A</v>
      </c>
      <c r="O336" t="str">
        <f t="shared" si="15"/>
        <v>A</v>
      </c>
    </row>
    <row r="337" spans="1:15" customFormat="1" hidden="1">
      <c r="A337">
        <v>5</v>
      </c>
      <c r="B337" t="s">
        <v>699</v>
      </c>
      <c r="C337" t="s">
        <v>702</v>
      </c>
      <c r="D337" t="s">
        <v>703</v>
      </c>
      <c r="E337" t="s">
        <v>47</v>
      </c>
      <c r="F337" s="1">
        <v>606946374.27999997</v>
      </c>
      <c r="G337" s="1">
        <v>119410271.3</v>
      </c>
      <c r="H337" s="2">
        <v>5.08</v>
      </c>
      <c r="I337" s="1">
        <v>606797743.13</v>
      </c>
      <c r="J337" s="1">
        <v>119410271.3</v>
      </c>
      <c r="K337" s="2">
        <v>487387471.82999998</v>
      </c>
      <c r="L337" s="1" t="e">
        <f>INDEX(Cost!$D:$D,MATCH(รายละเอียด!$C337,Cost!$A:$A,0))</f>
        <v>#N/A</v>
      </c>
      <c r="M337" s="1" t="e">
        <f t="shared" si="16"/>
        <v>#N/A</v>
      </c>
      <c r="N337" s="2" t="e">
        <f t="shared" si="17"/>
        <v>#N/A</v>
      </c>
      <c r="O337" t="str">
        <f t="shared" si="15"/>
        <v>A</v>
      </c>
    </row>
    <row r="338" spans="1:15" customFormat="1" hidden="1">
      <c r="A338">
        <v>5</v>
      </c>
      <c r="B338" t="s">
        <v>704</v>
      </c>
      <c r="C338" t="s">
        <v>705</v>
      </c>
      <c r="D338" t="s">
        <v>706</v>
      </c>
      <c r="E338" t="s">
        <v>6</v>
      </c>
      <c r="F338" s="1">
        <v>714326040.74000001</v>
      </c>
      <c r="G338" s="1">
        <v>236602031.37</v>
      </c>
      <c r="H338" s="2">
        <v>3.02</v>
      </c>
      <c r="I338" s="1">
        <v>714326040.74000001</v>
      </c>
      <c r="J338" s="1">
        <v>236602031.37</v>
      </c>
      <c r="K338" s="2">
        <v>477724009.37</v>
      </c>
      <c r="L338" s="1" t="e">
        <f>INDEX(Cost!$D:$D,MATCH(รายละเอียด!$C338,Cost!$A:$A,0))</f>
        <v>#N/A</v>
      </c>
      <c r="M338" s="1" t="e">
        <f t="shared" si="16"/>
        <v>#N/A</v>
      </c>
      <c r="N338" s="2" t="e">
        <f t="shared" si="17"/>
        <v>#N/A</v>
      </c>
      <c r="O338" t="str">
        <f t="shared" si="15"/>
        <v>A</v>
      </c>
    </row>
    <row r="339" spans="1:15" customFormat="1" hidden="1">
      <c r="A339">
        <v>5</v>
      </c>
      <c r="B339" t="s">
        <v>704</v>
      </c>
      <c r="C339" t="s">
        <v>707</v>
      </c>
      <c r="D339" t="s">
        <v>708</v>
      </c>
      <c r="E339" t="s">
        <v>47</v>
      </c>
      <c r="F339" s="1">
        <v>270868106.22000003</v>
      </c>
      <c r="G339" s="1">
        <v>65373990.229999997</v>
      </c>
      <c r="H339" s="2">
        <v>4.1399999999999997</v>
      </c>
      <c r="I339" s="1">
        <v>270868106.22000003</v>
      </c>
      <c r="J339" s="1">
        <v>67210969.730000004</v>
      </c>
      <c r="K339" s="2">
        <v>203657136.49000001</v>
      </c>
      <c r="L339" s="1" t="e">
        <f>INDEX(Cost!$D:$D,MATCH(รายละเอียด!$C339,Cost!$A:$A,0))</f>
        <v>#N/A</v>
      </c>
      <c r="M339" s="1" t="e">
        <f t="shared" si="16"/>
        <v>#N/A</v>
      </c>
      <c r="N339" s="2" t="e">
        <f t="shared" si="17"/>
        <v>#N/A</v>
      </c>
      <c r="O339" t="str">
        <f t="shared" si="15"/>
        <v>A</v>
      </c>
    </row>
    <row r="340" spans="1:15" customFormat="1" hidden="1">
      <c r="A340">
        <v>5</v>
      </c>
      <c r="B340" t="s">
        <v>704</v>
      </c>
      <c r="C340" t="s">
        <v>709</v>
      </c>
      <c r="D340" t="s">
        <v>710</v>
      </c>
      <c r="E340" t="s">
        <v>9</v>
      </c>
      <c r="F340" s="1">
        <v>51629201.829999998</v>
      </c>
      <c r="G340" s="1">
        <v>40355934.270000003</v>
      </c>
      <c r="H340" s="2">
        <v>1.28</v>
      </c>
      <c r="I340" s="1">
        <v>51550155.43</v>
      </c>
      <c r="J340" s="1">
        <v>40355934.270000003</v>
      </c>
      <c r="K340" s="2">
        <v>11194221.16</v>
      </c>
      <c r="L340" s="1" t="e">
        <f>INDEX(Cost!$D:$D,MATCH(รายละเอียด!$C340,Cost!$A:$A,0))</f>
        <v>#N/A</v>
      </c>
      <c r="M340" s="1" t="e">
        <f t="shared" si="16"/>
        <v>#N/A</v>
      </c>
      <c r="N340" s="2" t="e">
        <f t="shared" si="17"/>
        <v>#N/A</v>
      </c>
      <c r="O340" t="str">
        <f t="shared" si="15"/>
        <v>not</v>
      </c>
    </row>
    <row r="341" spans="1:15" customFormat="1" hidden="1">
      <c r="A341">
        <v>5</v>
      </c>
      <c r="B341" t="s">
        <v>704</v>
      </c>
      <c r="C341" t="s">
        <v>711</v>
      </c>
      <c r="D341" t="s">
        <v>712</v>
      </c>
      <c r="E341" t="s">
        <v>9</v>
      </c>
      <c r="F341" s="1">
        <v>170143097.78999999</v>
      </c>
      <c r="G341" s="1">
        <v>29851770.109999999</v>
      </c>
      <c r="H341" s="2">
        <v>5.7</v>
      </c>
      <c r="I341" s="1">
        <v>170143097.78999999</v>
      </c>
      <c r="J341" s="1">
        <v>29851770.109999999</v>
      </c>
      <c r="K341" s="2">
        <v>140291327.68000001</v>
      </c>
      <c r="L341" s="1" t="e">
        <f>INDEX(Cost!$D:$D,MATCH(รายละเอียด!$C341,Cost!$A:$A,0))</f>
        <v>#N/A</v>
      </c>
      <c r="M341" s="1" t="e">
        <f t="shared" si="16"/>
        <v>#N/A</v>
      </c>
      <c r="N341" s="2" t="e">
        <f t="shared" si="17"/>
        <v>#N/A</v>
      </c>
      <c r="O341" t="str">
        <f t="shared" si="15"/>
        <v>A</v>
      </c>
    </row>
    <row r="342" spans="1:15" customFormat="1" hidden="1">
      <c r="A342">
        <v>5</v>
      </c>
      <c r="B342" t="s">
        <v>704</v>
      </c>
      <c r="C342" t="s">
        <v>713</v>
      </c>
      <c r="D342" t="s">
        <v>714</v>
      </c>
      <c r="E342" t="s">
        <v>9</v>
      </c>
      <c r="F342" s="1">
        <v>99786857.670000002</v>
      </c>
      <c r="G342" s="1">
        <v>29442129.780000001</v>
      </c>
      <c r="H342" s="2">
        <v>3.39</v>
      </c>
      <c r="I342" s="1">
        <v>99786857.670000002</v>
      </c>
      <c r="J342" s="1">
        <v>29442129.780000001</v>
      </c>
      <c r="K342" s="2">
        <v>70344727.890000001</v>
      </c>
      <c r="L342" s="1" t="e">
        <f>INDEX(Cost!$D:$D,MATCH(รายละเอียด!$C342,Cost!$A:$A,0))</f>
        <v>#N/A</v>
      </c>
      <c r="M342" s="1" t="e">
        <f t="shared" si="16"/>
        <v>#N/A</v>
      </c>
      <c r="N342" s="2" t="e">
        <f t="shared" si="17"/>
        <v>#N/A</v>
      </c>
      <c r="O342" t="str">
        <f t="shared" si="15"/>
        <v>A</v>
      </c>
    </row>
    <row r="343" spans="1:15" customFormat="1" hidden="1">
      <c r="A343">
        <v>5</v>
      </c>
      <c r="B343" t="s">
        <v>704</v>
      </c>
      <c r="C343" t="s">
        <v>715</v>
      </c>
      <c r="D343" t="s">
        <v>716</v>
      </c>
      <c r="E343" t="s">
        <v>9</v>
      </c>
      <c r="F343" s="1">
        <v>75524434.640000001</v>
      </c>
      <c r="G343" s="1">
        <v>25317158.440000001</v>
      </c>
      <c r="H343" s="2">
        <v>2.98</v>
      </c>
      <c r="I343" s="1">
        <v>75524434.640000001</v>
      </c>
      <c r="J343" s="1">
        <v>25248816.18</v>
      </c>
      <c r="K343" s="2">
        <v>50275618.460000001</v>
      </c>
      <c r="L343" s="1" t="e">
        <f>INDEX(Cost!$D:$D,MATCH(รายละเอียด!$C343,Cost!$A:$A,0))</f>
        <v>#N/A</v>
      </c>
      <c r="M343" s="1" t="e">
        <f t="shared" si="16"/>
        <v>#N/A</v>
      </c>
      <c r="N343" s="2" t="e">
        <f t="shared" si="17"/>
        <v>#N/A</v>
      </c>
      <c r="O343" t="str">
        <f t="shared" si="15"/>
        <v>B</v>
      </c>
    </row>
    <row r="344" spans="1:15" customFormat="1" hidden="1">
      <c r="A344">
        <v>5</v>
      </c>
      <c r="B344" t="s">
        <v>704</v>
      </c>
      <c r="C344" t="s">
        <v>717</v>
      </c>
      <c r="D344" t="s">
        <v>718</v>
      </c>
      <c r="E344" t="s">
        <v>9</v>
      </c>
      <c r="F344" s="1">
        <v>113470477.95999999</v>
      </c>
      <c r="G344" s="1">
        <v>19661775.93</v>
      </c>
      <c r="H344" s="2">
        <v>5.77</v>
      </c>
      <c r="I344" s="1">
        <v>113470477.95999999</v>
      </c>
      <c r="J344" s="1">
        <v>19661775.93</v>
      </c>
      <c r="K344" s="2">
        <v>93808702.030000001</v>
      </c>
      <c r="L344" s="1" t="e">
        <f>INDEX(Cost!$D:$D,MATCH(รายละเอียด!$C344,Cost!$A:$A,0))</f>
        <v>#N/A</v>
      </c>
      <c r="M344" s="1" t="e">
        <f t="shared" si="16"/>
        <v>#N/A</v>
      </c>
      <c r="N344" s="2" t="e">
        <f t="shared" si="17"/>
        <v>#N/A</v>
      </c>
      <c r="O344" t="str">
        <f t="shared" si="15"/>
        <v>A</v>
      </c>
    </row>
    <row r="345" spans="1:15" customFormat="1" hidden="1">
      <c r="A345">
        <v>5</v>
      </c>
      <c r="B345" t="s">
        <v>704</v>
      </c>
      <c r="C345" t="s">
        <v>719</v>
      </c>
      <c r="D345" t="s">
        <v>720</v>
      </c>
      <c r="E345" t="s">
        <v>9</v>
      </c>
      <c r="F345" s="1">
        <v>191017548.88999999</v>
      </c>
      <c r="G345" s="1">
        <v>24394934.800000001</v>
      </c>
      <c r="H345" s="2">
        <v>7.83</v>
      </c>
      <c r="I345" s="1">
        <v>191017548.88999999</v>
      </c>
      <c r="J345" s="1">
        <v>24394934.800000001</v>
      </c>
      <c r="K345" s="2">
        <v>166622614.09</v>
      </c>
      <c r="L345" s="1" t="e">
        <f>INDEX(Cost!$D:$D,MATCH(รายละเอียด!$C345,Cost!$A:$A,0))</f>
        <v>#N/A</v>
      </c>
      <c r="M345" s="1" t="e">
        <f t="shared" si="16"/>
        <v>#N/A</v>
      </c>
      <c r="N345" s="2" t="e">
        <f t="shared" si="17"/>
        <v>#N/A</v>
      </c>
      <c r="O345" t="str">
        <f t="shared" si="15"/>
        <v>A</v>
      </c>
    </row>
    <row r="346" spans="1:15" customFormat="1" hidden="1">
      <c r="A346">
        <v>5</v>
      </c>
      <c r="B346" t="s">
        <v>704</v>
      </c>
      <c r="C346" t="s">
        <v>721</v>
      </c>
      <c r="D346" t="s">
        <v>722</v>
      </c>
      <c r="E346" t="s">
        <v>9</v>
      </c>
      <c r="F346" s="1">
        <v>115349916.25</v>
      </c>
      <c r="G346" s="1">
        <v>62217587.520000003</v>
      </c>
      <c r="H346" s="2">
        <v>1.85</v>
      </c>
      <c r="I346" s="1">
        <v>115349916.25</v>
      </c>
      <c r="J346" s="1">
        <v>62217587.520000003</v>
      </c>
      <c r="K346" s="2">
        <v>53132328.729999997</v>
      </c>
      <c r="L346" s="1" t="e">
        <f>INDEX(Cost!$D:$D,MATCH(รายละเอียด!$C346,Cost!$A:$A,0))</f>
        <v>#N/A</v>
      </c>
      <c r="M346" s="1" t="e">
        <f t="shared" si="16"/>
        <v>#N/A</v>
      </c>
      <c r="N346" s="2" t="e">
        <f t="shared" si="17"/>
        <v>#N/A</v>
      </c>
      <c r="O346" t="str">
        <f t="shared" si="15"/>
        <v>D</v>
      </c>
    </row>
    <row r="347" spans="1:15" customFormat="1" hidden="1">
      <c r="A347">
        <v>5</v>
      </c>
      <c r="B347" t="s">
        <v>704</v>
      </c>
      <c r="C347" t="s">
        <v>723</v>
      </c>
      <c r="D347" t="s">
        <v>724</v>
      </c>
      <c r="E347" t="s">
        <v>9</v>
      </c>
      <c r="F347" s="1">
        <v>64133539.149999999</v>
      </c>
      <c r="G347" s="1">
        <v>12857792.800000001</v>
      </c>
      <c r="H347" s="2">
        <v>4.99</v>
      </c>
      <c r="I347" s="1">
        <v>64126039.149999999</v>
      </c>
      <c r="J347" s="1">
        <v>12857792.800000001</v>
      </c>
      <c r="K347" s="2">
        <v>51268246.350000001</v>
      </c>
      <c r="L347" s="1" t="e">
        <f>INDEX(Cost!$D:$D,MATCH(รายละเอียด!$C347,Cost!$A:$A,0))</f>
        <v>#N/A</v>
      </c>
      <c r="M347" s="1" t="e">
        <f t="shared" si="16"/>
        <v>#N/A</v>
      </c>
      <c r="N347" s="2" t="e">
        <f t="shared" si="17"/>
        <v>#N/A</v>
      </c>
      <c r="O347" t="str">
        <f t="shared" si="15"/>
        <v>A</v>
      </c>
    </row>
    <row r="348" spans="1:15" customFormat="1" hidden="1">
      <c r="A348">
        <v>6</v>
      </c>
      <c r="B348" t="s">
        <v>725</v>
      </c>
      <c r="C348" t="s">
        <v>726</v>
      </c>
      <c r="D348" t="s">
        <v>727</v>
      </c>
      <c r="E348" t="s">
        <v>6</v>
      </c>
      <c r="F348" s="1">
        <v>684921779.58000004</v>
      </c>
      <c r="G348" s="1">
        <v>415106850.25</v>
      </c>
      <c r="H348" s="2">
        <v>1.65</v>
      </c>
      <c r="I348" s="1">
        <v>684921779.58000004</v>
      </c>
      <c r="J348" s="1">
        <v>407057784.25</v>
      </c>
      <c r="K348" s="2">
        <v>277863995.32999998</v>
      </c>
      <c r="L348" s="1" t="e">
        <f>INDEX(Cost!$D:$D,MATCH(รายละเอียด!$C348,Cost!$A:$A,0))</f>
        <v>#N/A</v>
      </c>
      <c r="M348" s="1" t="e">
        <f t="shared" si="16"/>
        <v>#N/A</v>
      </c>
      <c r="N348" s="2" t="e">
        <f t="shared" si="17"/>
        <v>#N/A</v>
      </c>
      <c r="O348" t="str">
        <f t="shared" si="15"/>
        <v>D</v>
      </c>
    </row>
    <row r="349" spans="1:15" customFormat="1" hidden="1">
      <c r="A349">
        <v>6</v>
      </c>
      <c r="B349" t="s">
        <v>725</v>
      </c>
      <c r="C349" t="s">
        <v>728</v>
      </c>
      <c r="D349" t="s">
        <v>729</v>
      </c>
      <c r="E349" t="s">
        <v>9</v>
      </c>
      <c r="F349" s="1">
        <v>42327701.229999997</v>
      </c>
      <c r="G349" s="1">
        <v>22627662.899999999</v>
      </c>
      <c r="H349" s="2">
        <v>1.87</v>
      </c>
      <c r="I349" s="1">
        <v>42327701.229999997</v>
      </c>
      <c r="J349" s="1">
        <v>22627662.899999999</v>
      </c>
      <c r="K349" s="2">
        <v>19700038.329999998</v>
      </c>
      <c r="L349" s="1" t="e">
        <f>INDEX(Cost!$D:$D,MATCH(รายละเอียด!$C349,Cost!$A:$A,0))</f>
        <v>#N/A</v>
      </c>
      <c r="M349" s="1" t="e">
        <f t="shared" si="16"/>
        <v>#N/A</v>
      </c>
      <c r="N349" s="2" t="e">
        <f t="shared" si="17"/>
        <v>#N/A</v>
      </c>
      <c r="O349" t="str">
        <f t="shared" si="15"/>
        <v>D</v>
      </c>
    </row>
    <row r="350" spans="1:15" customFormat="1" hidden="1">
      <c r="A350">
        <v>6</v>
      </c>
      <c r="B350" t="s">
        <v>725</v>
      </c>
      <c r="C350" t="s">
        <v>730</v>
      </c>
      <c r="D350" t="s">
        <v>731</v>
      </c>
      <c r="E350" t="s">
        <v>9</v>
      </c>
      <c r="F350" s="1">
        <v>57321092.82</v>
      </c>
      <c r="G350" s="1">
        <v>13515518.24</v>
      </c>
      <c r="H350" s="2">
        <v>4.24</v>
      </c>
      <c r="I350" s="1">
        <v>57321092.82</v>
      </c>
      <c r="J350" s="1">
        <v>13515518.24</v>
      </c>
      <c r="K350" s="2">
        <v>43805574.579999998</v>
      </c>
      <c r="L350" s="1" t="e">
        <f>INDEX(Cost!$D:$D,MATCH(รายละเอียด!$C350,Cost!$A:$A,0))</f>
        <v>#N/A</v>
      </c>
      <c r="M350" s="1" t="e">
        <f t="shared" si="16"/>
        <v>#N/A</v>
      </c>
      <c r="N350" s="2" t="e">
        <f t="shared" si="17"/>
        <v>#N/A</v>
      </c>
      <c r="O350" t="str">
        <f t="shared" si="15"/>
        <v>A</v>
      </c>
    </row>
    <row r="351" spans="1:15" customFormat="1" hidden="1">
      <c r="A351">
        <v>6</v>
      </c>
      <c r="B351" t="s">
        <v>725</v>
      </c>
      <c r="C351" t="s">
        <v>732</v>
      </c>
      <c r="D351" t="s">
        <v>733</v>
      </c>
      <c r="E351" t="s">
        <v>9</v>
      </c>
      <c r="F351" s="1">
        <v>36136761.219999999</v>
      </c>
      <c r="G351" s="1">
        <v>13685534.91</v>
      </c>
      <c r="H351" s="2">
        <v>2.64</v>
      </c>
      <c r="I351" s="1">
        <v>36136761.219999999</v>
      </c>
      <c r="J351" s="1">
        <v>13685534.91</v>
      </c>
      <c r="K351" s="2">
        <v>22451226.309999999</v>
      </c>
      <c r="L351" s="1" t="e">
        <f>INDEX(Cost!$D:$D,MATCH(รายละเอียด!$C351,Cost!$A:$A,0))</f>
        <v>#N/A</v>
      </c>
      <c r="M351" s="1" t="e">
        <f t="shared" si="16"/>
        <v>#N/A</v>
      </c>
      <c r="N351" s="2" t="e">
        <f t="shared" si="17"/>
        <v>#N/A</v>
      </c>
      <c r="O351" t="str">
        <f t="shared" si="15"/>
        <v>B</v>
      </c>
    </row>
    <row r="352" spans="1:15" customFormat="1" hidden="1">
      <c r="A352">
        <v>6</v>
      </c>
      <c r="B352" t="s">
        <v>725</v>
      </c>
      <c r="C352" t="s">
        <v>734</v>
      </c>
      <c r="D352" t="s">
        <v>735</v>
      </c>
      <c r="E352" t="s">
        <v>9</v>
      </c>
      <c r="F352" s="1">
        <v>40605773.619999997</v>
      </c>
      <c r="G352" s="1">
        <v>13032301.199999999</v>
      </c>
      <c r="H352" s="2">
        <v>3.12</v>
      </c>
      <c r="I352" s="1">
        <v>40605773.619999997</v>
      </c>
      <c r="J352" s="1">
        <v>13028001.199999999</v>
      </c>
      <c r="K352" s="2">
        <v>27577772.420000002</v>
      </c>
      <c r="L352" s="1" t="e">
        <f>INDEX(Cost!$D:$D,MATCH(รายละเอียด!$C352,Cost!$A:$A,0))</f>
        <v>#N/A</v>
      </c>
      <c r="M352" s="1" t="e">
        <f t="shared" si="16"/>
        <v>#N/A</v>
      </c>
      <c r="N352" s="2" t="e">
        <f t="shared" si="17"/>
        <v>#N/A</v>
      </c>
      <c r="O352" t="str">
        <f t="shared" si="15"/>
        <v>A</v>
      </c>
    </row>
    <row r="353" spans="1:15" customFormat="1" hidden="1">
      <c r="A353">
        <v>6</v>
      </c>
      <c r="B353" t="s">
        <v>725</v>
      </c>
      <c r="C353" t="s">
        <v>736</v>
      </c>
      <c r="D353" t="s">
        <v>737</v>
      </c>
      <c r="E353" t="s">
        <v>9</v>
      </c>
      <c r="F353" s="1">
        <v>76913013.569999993</v>
      </c>
      <c r="G353" s="1">
        <v>28981852.149999999</v>
      </c>
      <c r="H353" s="2">
        <v>2.65</v>
      </c>
      <c r="I353" s="1">
        <v>76913013.569999993</v>
      </c>
      <c r="J353" s="1">
        <v>28981852.149999999</v>
      </c>
      <c r="K353" s="2">
        <v>47931161.420000002</v>
      </c>
      <c r="L353" s="1" t="e">
        <f>INDEX(Cost!$D:$D,MATCH(รายละเอียด!$C353,Cost!$A:$A,0))</f>
        <v>#N/A</v>
      </c>
      <c r="M353" s="1" t="e">
        <f t="shared" si="16"/>
        <v>#N/A</v>
      </c>
      <c r="N353" s="2" t="e">
        <f t="shared" si="17"/>
        <v>#N/A</v>
      </c>
      <c r="O353" t="str">
        <f t="shared" si="15"/>
        <v>B</v>
      </c>
    </row>
    <row r="354" spans="1:15" customFormat="1" hidden="1">
      <c r="A354">
        <v>6</v>
      </c>
      <c r="B354" t="s">
        <v>725</v>
      </c>
      <c r="C354" t="s">
        <v>738</v>
      </c>
      <c r="D354" t="s">
        <v>739</v>
      </c>
      <c r="E354" t="s">
        <v>9</v>
      </c>
      <c r="F354" s="1">
        <v>10381577.439999999</v>
      </c>
      <c r="G354" s="1">
        <v>21813898.989999998</v>
      </c>
      <c r="H354" s="2">
        <v>0.48</v>
      </c>
      <c r="I354" s="1">
        <v>10381577.439999999</v>
      </c>
      <c r="J354" s="1">
        <v>21813898.989999998</v>
      </c>
      <c r="K354" s="2">
        <v>-11432321.550000001</v>
      </c>
      <c r="L354" s="1" t="e">
        <f>INDEX(Cost!$D:$D,MATCH(รายละเอียด!$C354,Cost!$A:$A,0))</f>
        <v>#N/A</v>
      </c>
      <c r="M354" s="1" t="e">
        <f t="shared" si="16"/>
        <v>#N/A</v>
      </c>
      <c r="N354" s="2" t="e">
        <f t="shared" si="17"/>
        <v>#N/A</v>
      </c>
      <c r="O354" t="str">
        <f t="shared" si="15"/>
        <v>not</v>
      </c>
    </row>
    <row r="355" spans="1:15" customFormat="1" hidden="1">
      <c r="A355">
        <v>6</v>
      </c>
      <c r="B355" t="s">
        <v>725</v>
      </c>
      <c r="C355" t="s">
        <v>740</v>
      </c>
      <c r="D355" t="s">
        <v>741</v>
      </c>
      <c r="E355" t="s">
        <v>9</v>
      </c>
      <c r="F355" s="1">
        <v>28278510.91</v>
      </c>
      <c r="G355" s="1">
        <v>10782478.65</v>
      </c>
      <c r="H355" s="2">
        <v>2.62</v>
      </c>
      <c r="I355" s="1">
        <v>28278510.91</v>
      </c>
      <c r="J355" s="1">
        <v>10782478.65</v>
      </c>
      <c r="K355" s="2">
        <v>17496032.260000002</v>
      </c>
      <c r="L355" s="1" t="e">
        <f>INDEX(Cost!$D:$D,MATCH(รายละเอียด!$C355,Cost!$A:$A,0))</f>
        <v>#N/A</v>
      </c>
      <c r="M355" s="1" t="e">
        <f t="shared" si="16"/>
        <v>#N/A</v>
      </c>
      <c r="N355" s="2" t="e">
        <f t="shared" si="17"/>
        <v>#N/A</v>
      </c>
      <c r="O355" t="str">
        <f t="shared" si="15"/>
        <v>B</v>
      </c>
    </row>
    <row r="356" spans="1:15" customFormat="1" hidden="1">
      <c r="A356">
        <v>6</v>
      </c>
      <c r="B356" t="s">
        <v>725</v>
      </c>
      <c r="C356" t="s">
        <v>742</v>
      </c>
      <c r="D356" t="s">
        <v>743</v>
      </c>
      <c r="E356" t="s">
        <v>9</v>
      </c>
      <c r="F356" s="1">
        <v>51076685.920000002</v>
      </c>
      <c r="G356" s="1">
        <v>35468120.960000001</v>
      </c>
      <c r="H356" s="2">
        <v>1.44</v>
      </c>
      <c r="I356" s="1">
        <v>51076685.920000002</v>
      </c>
      <c r="J356" s="1">
        <v>35468120.960000001</v>
      </c>
      <c r="K356" s="2">
        <v>15608564.960000001</v>
      </c>
      <c r="L356" s="1" t="e">
        <f>INDEX(Cost!$D:$D,MATCH(รายละเอียด!$C356,Cost!$A:$A,0))</f>
        <v>#N/A</v>
      </c>
      <c r="M356" s="1" t="e">
        <f t="shared" si="16"/>
        <v>#N/A</v>
      </c>
      <c r="N356" s="2" t="e">
        <f t="shared" si="17"/>
        <v>#N/A</v>
      </c>
      <c r="O356" t="str">
        <f t="shared" si="15"/>
        <v>not</v>
      </c>
    </row>
    <row r="357" spans="1:15" customFormat="1" hidden="1">
      <c r="A357">
        <v>6</v>
      </c>
      <c r="B357" t="s">
        <v>725</v>
      </c>
      <c r="C357" t="s">
        <v>744</v>
      </c>
      <c r="D357" t="s">
        <v>745</v>
      </c>
      <c r="E357" t="s">
        <v>9</v>
      </c>
      <c r="F357" s="1">
        <v>32329556.739999998</v>
      </c>
      <c r="G357" s="1">
        <v>14184454.26</v>
      </c>
      <c r="H357" s="2">
        <v>2.2799999999999998</v>
      </c>
      <c r="I357" s="1">
        <v>32329556.739999998</v>
      </c>
      <c r="J357" s="1">
        <v>14184454.26</v>
      </c>
      <c r="K357" s="2">
        <v>18145102.48</v>
      </c>
      <c r="L357" s="1" t="e">
        <f>INDEX(Cost!$D:$D,MATCH(รายละเอียด!$C357,Cost!$A:$A,0))</f>
        <v>#N/A</v>
      </c>
      <c r="M357" s="1" t="e">
        <f t="shared" si="16"/>
        <v>#N/A</v>
      </c>
      <c r="N357" s="2" t="e">
        <f t="shared" si="17"/>
        <v>#N/A</v>
      </c>
      <c r="O357" t="str">
        <f t="shared" si="15"/>
        <v>C</v>
      </c>
    </row>
    <row r="358" spans="1:15" customFormat="1" hidden="1">
      <c r="A358">
        <v>6</v>
      </c>
      <c r="B358" t="s">
        <v>725</v>
      </c>
      <c r="C358" t="s">
        <v>746</v>
      </c>
      <c r="D358" t="s">
        <v>747</v>
      </c>
      <c r="E358" t="s">
        <v>9</v>
      </c>
      <c r="F358" s="1">
        <v>18700028.629999999</v>
      </c>
      <c r="G358" s="1">
        <v>11585025.15</v>
      </c>
      <c r="H358" s="2">
        <v>1.61</v>
      </c>
      <c r="I358" s="1">
        <v>18700028.629999999</v>
      </c>
      <c r="J358" s="1">
        <v>11585025.15</v>
      </c>
      <c r="K358" s="2">
        <v>7115003.4800000004</v>
      </c>
      <c r="L358" s="1" t="e">
        <f>INDEX(Cost!$D:$D,MATCH(รายละเอียด!$C358,Cost!$A:$A,0))</f>
        <v>#N/A</v>
      </c>
      <c r="M358" s="1" t="e">
        <f t="shared" si="16"/>
        <v>#N/A</v>
      </c>
      <c r="N358" s="2" t="e">
        <f t="shared" si="17"/>
        <v>#N/A</v>
      </c>
      <c r="O358" t="str">
        <f t="shared" si="15"/>
        <v>D</v>
      </c>
    </row>
    <row r="359" spans="1:15" customFormat="1" hidden="1">
      <c r="A359">
        <v>6</v>
      </c>
      <c r="B359" t="s">
        <v>725</v>
      </c>
      <c r="C359" t="s">
        <v>748</v>
      </c>
      <c r="D359" t="s">
        <v>749</v>
      </c>
      <c r="E359" t="s">
        <v>9</v>
      </c>
      <c r="F359" s="1">
        <v>45228849.149999999</v>
      </c>
      <c r="G359" s="1">
        <v>15975902.77</v>
      </c>
      <c r="H359" s="2">
        <v>2.83</v>
      </c>
      <c r="I359" s="1">
        <v>45228849.149999999</v>
      </c>
      <c r="J359" s="1">
        <v>15975902.77</v>
      </c>
      <c r="K359" s="2">
        <v>29252946.379999999</v>
      </c>
      <c r="L359" s="1" t="e">
        <f>INDEX(Cost!$D:$D,MATCH(รายละเอียด!$C359,Cost!$A:$A,0))</f>
        <v>#N/A</v>
      </c>
      <c r="M359" s="1" t="e">
        <f t="shared" si="16"/>
        <v>#N/A</v>
      </c>
      <c r="N359" s="2" t="e">
        <f t="shared" si="17"/>
        <v>#N/A</v>
      </c>
      <c r="O359" t="str">
        <f t="shared" si="15"/>
        <v>B</v>
      </c>
    </row>
    <row r="360" spans="1:15" customFormat="1" hidden="1">
      <c r="A360">
        <v>6</v>
      </c>
      <c r="B360" t="s">
        <v>750</v>
      </c>
      <c r="C360" t="s">
        <v>751</v>
      </c>
      <c r="D360" t="s">
        <v>752</v>
      </c>
      <c r="E360" t="s">
        <v>6</v>
      </c>
      <c r="F360" s="1">
        <v>768542106.88999999</v>
      </c>
      <c r="G360" s="1">
        <v>408406452.69999999</v>
      </c>
      <c r="H360" s="2">
        <v>1.88</v>
      </c>
      <c r="I360" s="1">
        <v>768542106.88999999</v>
      </c>
      <c r="J360" s="1">
        <v>407608452.69999999</v>
      </c>
      <c r="K360" s="2">
        <v>360933654.19</v>
      </c>
      <c r="L360" s="1" t="e">
        <f>INDEX(Cost!$D:$D,MATCH(รายละเอียด!$C360,Cost!$A:$A,0))</f>
        <v>#N/A</v>
      </c>
      <c r="M360" s="1" t="e">
        <f t="shared" si="16"/>
        <v>#N/A</v>
      </c>
      <c r="N360" s="2" t="e">
        <f t="shared" si="17"/>
        <v>#N/A</v>
      </c>
      <c r="O360" t="str">
        <f t="shared" si="15"/>
        <v>D</v>
      </c>
    </row>
    <row r="361" spans="1:15" customFormat="1" hidden="1">
      <c r="A361">
        <v>6</v>
      </c>
      <c r="B361" t="s">
        <v>750</v>
      </c>
      <c r="C361" t="s">
        <v>753</v>
      </c>
      <c r="D361" t="s">
        <v>754</v>
      </c>
      <c r="E361" t="s">
        <v>9</v>
      </c>
      <c r="F361" s="1">
        <v>39026053.649999999</v>
      </c>
      <c r="G361" s="1">
        <v>27010256.129999999</v>
      </c>
      <c r="H361" s="2">
        <v>1.44</v>
      </c>
      <c r="I361" s="1">
        <v>39026053.649999999</v>
      </c>
      <c r="J361" s="1">
        <v>27010256.129999999</v>
      </c>
      <c r="K361" s="2">
        <v>12015797.52</v>
      </c>
      <c r="L361" s="1" t="e">
        <f>INDEX(Cost!$D:$D,MATCH(รายละเอียด!$C361,Cost!$A:$A,0))</f>
        <v>#N/A</v>
      </c>
      <c r="M361" s="1" t="e">
        <f t="shared" si="16"/>
        <v>#N/A</v>
      </c>
      <c r="N361" s="2" t="e">
        <f t="shared" si="17"/>
        <v>#N/A</v>
      </c>
      <c r="O361" t="str">
        <f t="shared" si="15"/>
        <v>not</v>
      </c>
    </row>
    <row r="362" spans="1:15" customFormat="1" hidden="1">
      <c r="A362">
        <v>6</v>
      </c>
      <c r="B362" t="s">
        <v>750</v>
      </c>
      <c r="C362" t="s">
        <v>755</v>
      </c>
      <c r="D362" t="s">
        <v>756</v>
      </c>
      <c r="E362" t="s">
        <v>9</v>
      </c>
      <c r="F362" s="1">
        <v>186413489.81</v>
      </c>
      <c r="G362" s="1">
        <v>27119879.25</v>
      </c>
      <c r="H362" s="2">
        <v>6.87</v>
      </c>
      <c r="I362" s="1">
        <v>186394359.81</v>
      </c>
      <c r="J362" s="1">
        <v>27119879.25</v>
      </c>
      <c r="K362" s="2">
        <v>159274480.56</v>
      </c>
      <c r="L362" s="1" t="e">
        <f>INDEX(Cost!$D:$D,MATCH(รายละเอียด!$C362,Cost!$A:$A,0))</f>
        <v>#N/A</v>
      </c>
      <c r="M362" s="1" t="e">
        <f t="shared" si="16"/>
        <v>#N/A</v>
      </c>
      <c r="N362" s="2" t="e">
        <f t="shared" si="17"/>
        <v>#N/A</v>
      </c>
      <c r="O362" t="str">
        <f t="shared" si="15"/>
        <v>A</v>
      </c>
    </row>
    <row r="363" spans="1:15" customFormat="1" hidden="1">
      <c r="A363">
        <v>6</v>
      </c>
      <c r="B363" t="s">
        <v>750</v>
      </c>
      <c r="C363" t="s">
        <v>757</v>
      </c>
      <c r="D363" t="s">
        <v>758</v>
      </c>
      <c r="E363" t="s">
        <v>9</v>
      </c>
      <c r="F363" s="1">
        <v>99000927.459999993</v>
      </c>
      <c r="G363" s="1">
        <v>26244916.75</v>
      </c>
      <c r="H363" s="2">
        <v>3.77</v>
      </c>
      <c r="I363" s="1">
        <v>99000927.459999993</v>
      </c>
      <c r="J363" s="1">
        <v>26244916.75</v>
      </c>
      <c r="K363" s="2">
        <v>72756010.709999993</v>
      </c>
      <c r="L363" s="1" t="e">
        <f>INDEX(Cost!$D:$D,MATCH(รายละเอียด!$C363,Cost!$A:$A,0))</f>
        <v>#N/A</v>
      </c>
      <c r="M363" s="1" t="e">
        <f t="shared" si="16"/>
        <v>#N/A</v>
      </c>
      <c r="N363" s="2" t="e">
        <f t="shared" si="17"/>
        <v>#N/A</v>
      </c>
      <c r="O363" t="str">
        <f t="shared" si="15"/>
        <v>A</v>
      </c>
    </row>
    <row r="364" spans="1:15" customFormat="1" hidden="1">
      <c r="A364">
        <v>6</v>
      </c>
      <c r="B364" t="s">
        <v>750</v>
      </c>
      <c r="C364" t="s">
        <v>759</v>
      </c>
      <c r="D364" t="s">
        <v>760</v>
      </c>
      <c r="E364" t="s">
        <v>9</v>
      </c>
      <c r="F364" s="1">
        <v>116094466.06999999</v>
      </c>
      <c r="G364" s="1">
        <v>58934162.899999999</v>
      </c>
      <c r="H364" s="2">
        <v>1.97</v>
      </c>
      <c r="I364" s="1">
        <v>116094466.06999999</v>
      </c>
      <c r="J364" s="1">
        <v>58934162.899999999</v>
      </c>
      <c r="K364" s="2">
        <v>57160303.170000002</v>
      </c>
      <c r="L364" s="1" t="e">
        <f>INDEX(Cost!$D:$D,MATCH(รายละเอียด!$C364,Cost!$A:$A,0))</f>
        <v>#N/A</v>
      </c>
      <c r="M364" s="1" t="e">
        <f t="shared" si="16"/>
        <v>#N/A</v>
      </c>
      <c r="N364" s="2" t="e">
        <f t="shared" si="17"/>
        <v>#N/A</v>
      </c>
      <c r="O364" t="str">
        <f t="shared" si="15"/>
        <v>D</v>
      </c>
    </row>
    <row r="365" spans="1:15" customFormat="1" hidden="1">
      <c r="A365">
        <v>6</v>
      </c>
      <c r="B365" t="s">
        <v>750</v>
      </c>
      <c r="C365" t="s">
        <v>761</v>
      </c>
      <c r="D365" t="s">
        <v>762</v>
      </c>
      <c r="E365" t="s">
        <v>9</v>
      </c>
      <c r="F365" s="1">
        <v>77539186.480000004</v>
      </c>
      <c r="G365" s="1">
        <v>15825760.17</v>
      </c>
      <c r="H365" s="2">
        <v>4.9000000000000004</v>
      </c>
      <c r="I365" s="1">
        <v>77539186.480000004</v>
      </c>
      <c r="J365" s="1">
        <v>15825760.17</v>
      </c>
      <c r="K365" s="2">
        <v>61713426.310000002</v>
      </c>
      <c r="L365" s="1" t="e">
        <f>INDEX(Cost!$D:$D,MATCH(รายละเอียด!$C365,Cost!$A:$A,0))</f>
        <v>#N/A</v>
      </c>
      <c r="M365" s="1" t="e">
        <f t="shared" si="16"/>
        <v>#N/A</v>
      </c>
      <c r="N365" s="2" t="e">
        <f t="shared" si="17"/>
        <v>#N/A</v>
      </c>
      <c r="O365" t="str">
        <f t="shared" si="15"/>
        <v>A</v>
      </c>
    </row>
    <row r="366" spans="1:15" customFormat="1" hidden="1">
      <c r="A366">
        <v>6</v>
      </c>
      <c r="B366" t="s">
        <v>750</v>
      </c>
      <c r="C366" t="s">
        <v>763</v>
      </c>
      <c r="D366" t="s">
        <v>764</v>
      </c>
      <c r="E366" t="s">
        <v>9</v>
      </c>
      <c r="F366" s="1">
        <v>327430781.31999999</v>
      </c>
      <c r="G366" s="1">
        <v>71994967.950000003</v>
      </c>
      <c r="H366" s="2">
        <v>4.55</v>
      </c>
      <c r="I366" s="1">
        <v>327430781.31999999</v>
      </c>
      <c r="J366" s="1">
        <v>71994967.950000003</v>
      </c>
      <c r="K366" s="2">
        <v>255435813.37</v>
      </c>
      <c r="L366" s="1" t="e">
        <f>INDEX(Cost!$D:$D,MATCH(รายละเอียด!$C366,Cost!$A:$A,0))</f>
        <v>#N/A</v>
      </c>
      <c r="M366" s="1" t="e">
        <f t="shared" si="16"/>
        <v>#N/A</v>
      </c>
      <c r="N366" s="2" t="e">
        <f t="shared" si="17"/>
        <v>#N/A</v>
      </c>
      <c r="O366" t="str">
        <f t="shared" si="15"/>
        <v>A</v>
      </c>
    </row>
    <row r="367" spans="1:15" customFormat="1" hidden="1">
      <c r="A367">
        <v>6</v>
      </c>
      <c r="B367" t="s">
        <v>750</v>
      </c>
      <c r="C367" t="s">
        <v>765</v>
      </c>
      <c r="D367" t="s">
        <v>766</v>
      </c>
      <c r="E367" t="s">
        <v>9</v>
      </c>
      <c r="F367" s="1">
        <v>66741194.259999998</v>
      </c>
      <c r="G367" s="1">
        <v>48500410.240000002</v>
      </c>
      <c r="H367" s="2">
        <v>1.38</v>
      </c>
      <c r="I367" s="1">
        <v>66741194.259999998</v>
      </c>
      <c r="J367" s="1">
        <v>48500410.240000002</v>
      </c>
      <c r="K367" s="2">
        <v>18240784.02</v>
      </c>
      <c r="L367" s="1" t="e">
        <f>INDEX(Cost!$D:$D,MATCH(รายละเอียด!$C367,Cost!$A:$A,0))</f>
        <v>#N/A</v>
      </c>
      <c r="M367" s="1" t="e">
        <f t="shared" si="16"/>
        <v>#N/A</v>
      </c>
      <c r="N367" s="2" t="e">
        <f t="shared" si="17"/>
        <v>#N/A</v>
      </c>
      <c r="O367" t="str">
        <f t="shared" si="15"/>
        <v>not</v>
      </c>
    </row>
    <row r="368" spans="1:15" customFormat="1" hidden="1">
      <c r="A368">
        <v>6</v>
      </c>
      <c r="B368" t="s">
        <v>750</v>
      </c>
      <c r="C368" t="s">
        <v>767</v>
      </c>
      <c r="D368" t="s">
        <v>768</v>
      </c>
      <c r="E368" t="s">
        <v>9</v>
      </c>
      <c r="F368" s="1">
        <v>82731311.420000002</v>
      </c>
      <c r="G368" s="1">
        <v>38597572.189999998</v>
      </c>
      <c r="H368" s="2">
        <v>2.14</v>
      </c>
      <c r="I368" s="1">
        <v>82731311.420000002</v>
      </c>
      <c r="J368" s="1">
        <v>38597572.189999998</v>
      </c>
      <c r="K368" s="2">
        <v>44133739.229999997</v>
      </c>
      <c r="L368" s="1" t="e">
        <f>INDEX(Cost!$D:$D,MATCH(รายละเอียด!$C368,Cost!$A:$A,0))</f>
        <v>#N/A</v>
      </c>
      <c r="M368" s="1" t="e">
        <f t="shared" si="16"/>
        <v>#N/A</v>
      </c>
      <c r="N368" s="2" t="e">
        <f t="shared" si="17"/>
        <v>#N/A</v>
      </c>
      <c r="O368" t="str">
        <f t="shared" si="15"/>
        <v>C</v>
      </c>
    </row>
    <row r="369" spans="1:15" customFormat="1" hidden="1">
      <c r="A369">
        <v>6</v>
      </c>
      <c r="B369" t="s">
        <v>750</v>
      </c>
      <c r="C369" t="s">
        <v>769</v>
      </c>
      <c r="D369" t="s">
        <v>770</v>
      </c>
      <c r="E369" t="s">
        <v>9</v>
      </c>
      <c r="F369" s="1">
        <v>10530101.289999999</v>
      </c>
      <c r="G369" s="1">
        <v>12239281.77</v>
      </c>
      <c r="H369" s="2">
        <v>0.86</v>
      </c>
      <c r="I369" s="1">
        <v>10530101.289999999</v>
      </c>
      <c r="J369" s="1">
        <v>12239281.77</v>
      </c>
      <c r="K369" s="2">
        <v>-1709180.48</v>
      </c>
      <c r="L369" s="1" t="e">
        <f>INDEX(Cost!$D:$D,MATCH(รายละเอียด!$C369,Cost!$A:$A,0))</f>
        <v>#N/A</v>
      </c>
      <c r="M369" s="1" t="e">
        <f t="shared" si="16"/>
        <v>#N/A</v>
      </c>
      <c r="N369" s="2" t="e">
        <f t="shared" si="17"/>
        <v>#N/A</v>
      </c>
      <c r="O369" t="str">
        <f t="shared" si="15"/>
        <v>not</v>
      </c>
    </row>
    <row r="370" spans="1:15" customFormat="1" hidden="1">
      <c r="A370">
        <v>6</v>
      </c>
      <c r="B370" t="s">
        <v>750</v>
      </c>
      <c r="C370" t="s">
        <v>771</v>
      </c>
      <c r="D370" t="s">
        <v>772</v>
      </c>
      <c r="E370" t="s">
        <v>9</v>
      </c>
      <c r="F370" s="1">
        <v>43306877.030000001</v>
      </c>
      <c r="G370" s="1">
        <v>8843161.5</v>
      </c>
      <c r="H370" s="2">
        <v>4.9000000000000004</v>
      </c>
      <c r="I370" s="1">
        <v>43306877.030000001</v>
      </c>
      <c r="J370" s="1">
        <v>8843161.5</v>
      </c>
      <c r="K370" s="2">
        <v>34463715.530000001</v>
      </c>
      <c r="L370" s="1" t="e">
        <f>INDEX(Cost!$D:$D,MATCH(รายละเอียด!$C370,Cost!$A:$A,0))</f>
        <v>#N/A</v>
      </c>
      <c r="M370" s="1" t="e">
        <f t="shared" si="16"/>
        <v>#N/A</v>
      </c>
      <c r="N370" s="2" t="e">
        <f t="shared" si="17"/>
        <v>#N/A</v>
      </c>
      <c r="O370" t="str">
        <f t="shared" si="15"/>
        <v>A</v>
      </c>
    </row>
    <row r="371" spans="1:15" customFormat="1" hidden="1">
      <c r="A371">
        <v>6</v>
      </c>
      <c r="B371" t="s">
        <v>773</v>
      </c>
      <c r="C371" t="s">
        <v>774</v>
      </c>
      <c r="D371" t="s">
        <v>775</v>
      </c>
      <c r="E371" t="s">
        <v>6</v>
      </c>
      <c r="F371" s="1">
        <v>1596066105.9000001</v>
      </c>
      <c r="G371" s="1">
        <v>510615117.77999997</v>
      </c>
      <c r="H371" s="2">
        <v>3.13</v>
      </c>
      <c r="I371" s="1">
        <v>1595943601.03</v>
      </c>
      <c r="J371" s="1">
        <v>510615117.77999997</v>
      </c>
      <c r="K371" s="2">
        <v>1085328483.25</v>
      </c>
      <c r="L371" s="1" t="e">
        <f>INDEX(Cost!$D:$D,MATCH(รายละเอียด!$C371,Cost!$A:$A,0))</f>
        <v>#N/A</v>
      </c>
      <c r="M371" s="1" t="e">
        <f t="shared" si="16"/>
        <v>#N/A</v>
      </c>
      <c r="N371" s="2" t="e">
        <f t="shared" si="17"/>
        <v>#N/A</v>
      </c>
      <c r="O371" t="str">
        <f t="shared" si="15"/>
        <v>A</v>
      </c>
    </row>
    <row r="372" spans="1:15" customFormat="1" hidden="1">
      <c r="A372">
        <v>6</v>
      </c>
      <c r="B372" t="s">
        <v>773</v>
      </c>
      <c r="C372" t="s">
        <v>776</v>
      </c>
      <c r="D372" t="s">
        <v>777</v>
      </c>
      <c r="E372" t="s">
        <v>9</v>
      </c>
      <c r="F372" s="1">
        <v>550628542.49000001</v>
      </c>
      <c r="G372" s="1">
        <v>60635273.07</v>
      </c>
      <c r="H372" s="2">
        <v>9.08</v>
      </c>
      <c r="I372" s="1">
        <v>550628542.49000001</v>
      </c>
      <c r="J372" s="1">
        <v>60635273.07</v>
      </c>
      <c r="K372" s="2">
        <v>489993269.42000002</v>
      </c>
      <c r="L372" s="1" t="e">
        <f>INDEX(Cost!$D:$D,MATCH(รายละเอียด!$C372,Cost!$A:$A,0))</f>
        <v>#N/A</v>
      </c>
      <c r="M372" s="1" t="e">
        <f t="shared" si="16"/>
        <v>#N/A</v>
      </c>
      <c r="N372" s="2" t="e">
        <f t="shared" si="17"/>
        <v>#N/A</v>
      </c>
      <c r="O372" t="str">
        <f t="shared" si="15"/>
        <v>A</v>
      </c>
    </row>
    <row r="373" spans="1:15" customFormat="1" hidden="1">
      <c r="A373">
        <v>6</v>
      </c>
      <c r="B373" t="s">
        <v>773</v>
      </c>
      <c r="C373" t="s">
        <v>778</v>
      </c>
      <c r="D373" t="s">
        <v>779</v>
      </c>
      <c r="E373" t="s">
        <v>9</v>
      </c>
      <c r="F373" s="1">
        <v>56937164.939999998</v>
      </c>
      <c r="G373" s="1">
        <v>14272133.98</v>
      </c>
      <c r="H373" s="2">
        <v>3.99</v>
      </c>
      <c r="I373" s="1">
        <v>56937164.939999998</v>
      </c>
      <c r="J373" s="1">
        <v>14272133.98</v>
      </c>
      <c r="K373" s="2">
        <v>42665030.960000001</v>
      </c>
      <c r="L373" s="1" t="e">
        <f>INDEX(Cost!$D:$D,MATCH(รายละเอียด!$C373,Cost!$A:$A,0))</f>
        <v>#N/A</v>
      </c>
      <c r="M373" s="1" t="e">
        <f t="shared" si="16"/>
        <v>#N/A</v>
      </c>
      <c r="N373" s="2" t="e">
        <f t="shared" si="17"/>
        <v>#N/A</v>
      </c>
      <c r="O373" t="str">
        <f t="shared" si="15"/>
        <v>A</v>
      </c>
    </row>
    <row r="374" spans="1:15" customFormat="1" hidden="1">
      <c r="A374">
        <v>6</v>
      </c>
      <c r="B374" t="s">
        <v>773</v>
      </c>
      <c r="C374" t="s">
        <v>780</v>
      </c>
      <c r="D374" t="s">
        <v>781</v>
      </c>
      <c r="E374" t="s">
        <v>47</v>
      </c>
      <c r="F374" s="1">
        <v>997397665.79999995</v>
      </c>
      <c r="G374" s="1">
        <v>209496502.44</v>
      </c>
      <c r="H374" s="2">
        <v>4.76</v>
      </c>
      <c r="I374" s="1">
        <v>997209165.79999995</v>
      </c>
      <c r="J374" s="1">
        <v>209496502.44</v>
      </c>
      <c r="K374" s="2">
        <v>787712663.36000001</v>
      </c>
      <c r="L374" s="1" t="e">
        <f>INDEX(Cost!$D:$D,MATCH(รายละเอียด!$C374,Cost!$A:$A,0))</f>
        <v>#N/A</v>
      </c>
      <c r="M374" s="1" t="e">
        <f t="shared" si="16"/>
        <v>#N/A</v>
      </c>
      <c r="N374" s="2" t="e">
        <f t="shared" si="17"/>
        <v>#N/A</v>
      </c>
      <c r="O374" t="str">
        <f t="shared" si="15"/>
        <v>A</v>
      </c>
    </row>
    <row r="375" spans="1:15" customFormat="1" hidden="1">
      <c r="A375">
        <v>6</v>
      </c>
      <c r="B375" t="s">
        <v>773</v>
      </c>
      <c r="C375" t="s">
        <v>782</v>
      </c>
      <c r="D375" t="s">
        <v>783</v>
      </c>
      <c r="E375" t="s">
        <v>9</v>
      </c>
      <c r="F375" s="1">
        <v>41172145.960000001</v>
      </c>
      <c r="G375" s="1">
        <v>29227955.390000001</v>
      </c>
      <c r="H375" s="2">
        <v>1.41</v>
      </c>
      <c r="I375" s="1">
        <v>40965045.960000001</v>
      </c>
      <c r="J375" s="1">
        <v>29227955.390000001</v>
      </c>
      <c r="K375" s="2">
        <v>11737090.57</v>
      </c>
      <c r="L375" s="1" t="e">
        <f>INDEX(Cost!$D:$D,MATCH(รายละเอียด!$C375,Cost!$A:$A,0))</f>
        <v>#N/A</v>
      </c>
      <c r="M375" s="1" t="e">
        <f t="shared" si="16"/>
        <v>#N/A</v>
      </c>
      <c r="N375" s="2" t="e">
        <f t="shared" si="17"/>
        <v>#N/A</v>
      </c>
      <c r="O375" t="str">
        <f t="shared" si="15"/>
        <v>not</v>
      </c>
    </row>
    <row r="376" spans="1:15" customFormat="1" hidden="1">
      <c r="A376">
        <v>6</v>
      </c>
      <c r="B376" t="s">
        <v>773</v>
      </c>
      <c r="C376" t="s">
        <v>784</v>
      </c>
      <c r="D376" t="s">
        <v>785</v>
      </c>
      <c r="E376" t="s">
        <v>9</v>
      </c>
      <c r="F376" s="1">
        <v>168432223.86000001</v>
      </c>
      <c r="G376" s="1">
        <v>37844049.369999997</v>
      </c>
      <c r="H376" s="2">
        <v>4.45</v>
      </c>
      <c r="I376" s="1">
        <v>168139163.86000001</v>
      </c>
      <c r="J376" s="1">
        <v>37844049.369999997</v>
      </c>
      <c r="K376" s="2">
        <v>130295114.48999999</v>
      </c>
      <c r="L376" s="1" t="e">
        <f>INDEX(Cost!$D:$D,MATCH(รายละเอียด!$C376,Cost!$A:$A,0))</f>
        <v>#N/A</v>
      </c>
      <c r="M376" s="1" t="e">
        <f t="shared" si="16"/>
        <v>#N/A</v>
      </c>
      <c r="N376" s="2" t="e">
        <f t="shared" si="17"/>
        <v>#N/A</v>
      </c>
      <c r="O376" t="str">
        <f t="shared" si="15"/>
        <v>A</v>
      </c>
    </row>
    <row r="377" spans="1:15" customFormat="1" hidden="1">
      <c r="A377">
        <v>6</v>
      </c>
      <c r="B377" t="s">
        <v>773</v>
      </c>
      <c r="C377" t="s">
        <v>786</v>
      </c>
      <c r="D377" t="s">
        <v>787</v>
      </c>
      <c r="E377" t="s">
        <v>9</v>
      </c>
      <c r="F377" s="1">
        <v>503745940.57999998</v>
      </c>
      <c r="G377" s="1">
        <v>143746331.94</v>
      </c>
      <c r="H377" s="2">
        <v>3.5</v>
      </c>
      <c r="I377" s="1">
        <v>503740690.57999998</v>
      </c>
      <c r="J377" s="1">
        <v>143746331.94</v>
      </c>
      <c r="K377" s="2">
        <v>359994358.63999999</v>
      </c>
      <c r="L377" s="1" t="e">
        <f>INDEX(Cost!$D:$D,MATCH(รายละเอียด!$C377,Cost!$A:$A,0))</f>
        <v>#N/A</v>
      </c>
      <c r="M377" s="1" t="e">
        <f t="shared" si="16"/>
        <v>#N/A</v>
      </c>
      <c r="N377" s="2" t="e">
        <f t="shared" si="17"/>
        <v>#N/A</v>
      </c>
      <c r="O377" t="str">
        <f t="shared" si="15"/>
        <v>A</v>
      </c>
    </row>
    <row r="378" spans="1:15" customFormat="1" hidden="1">
      <c r="A378">
        <v>6</v>
      </c>
      <c r="B378" t="s">
        <v>773</v>
      </c>
      <c r="C378" t="s">
        <v>788</v>
      </c>
      <c r="D378" t="s">
        <v>789</v>
      </c>
      <c r="E378" t="s">
        <v>9</v>
      </c>
      <c r="F378" s="1">
        <v>414786563.13</v>
      </c>
      <c r="G378" s="1">
        <v>137883531.09999999</v>
      </c>
      <c r="H378" s="2">
        <v>3.01</v>
      </c>
      <c r="I378" s="1">
        <v>414786563.13</v>
      </c>
      <c r="J378" s="1">
        <v>137883531.09999999</v>
      </c>
      <c r="K378" s="2">
        <v>276903032.02999997</v>
      </c>
      <c r="L378" s="1" t="e">
        <f>INDEX(Cost!$D:$D,MATCH(รายละเอียด!$C378,Cost!$A:$A,0))</f>
        <v>#N/A</v>
      </c>
      <c r="M378" s="1" t="e">
        <f t="shared" si="16"/>
        <v>#N/A</v>
      </c>
      <c r="N378" s="2" t="e">
        <f t="shared" si="17"/>
        <v>#N/A</v>
      </c>
      <c r="O378" t="str">
        <f t="shared" si="15"/>
        <v>A</v>
      </c>
    </row>
    <row r="379" spans="1:15" customFormat="1" hidden="1">
      <c r="A379">
        <v>6</v>
      </c>
      <c r="B379" t="s">
        <v>773</v>
      </c>
      <c r="C379" t="s">
        <v>790</v>
      </c>
      <c r="D379" t="s">
        <v>791</v>
      </c>
      <c r="E379" t="s">
        <v>9</v>
      </c>
      <c r="F379" s="1">
        <v>36095027.289999999</v>
      </c>
      <c r="G379" s="1">
        <v>4543344.63</v>
      </c>
      <c r="H379" s="2">
        <v>7.94</v>
      </c>
      <c r="I379" s="1">
        <v>36095027.289999999</v>
      </c>
      <c r="J379" s="1">
        <v>4543344.63</v>
      </c>
      <c r="K379" s="2">
        <v>31551682.66</v>
      </c>
      <c r="L379" s="1" t="e">
        <f>INDEX(Cost!$D:$D,MATCH(รายละเอียด!$C379,Cost!$A:$A,0))</f>
        <v>#N/A</v>
      </c>
      <c r="M379" s="1" t="e">
        <f t="shared" si="16"/>
        <v>#N/A</v>
      </c>
      <c r="N379" s="2" t="e">
        <f t="shared" si="17"/>
        <v>#N/A</v>
      </c>
      <c r="O379" t="str">
        <f t="shared" si="15"/>
        <v>A</v>
      </c>
    </row>
    <row r="380" spans="1:15" customFormat="1" hidden="1">
      <c r="A380">
        <v>6</v>
      </c>
      <c r="B380" t="s">
        <v>773</v>
      </c>
      <c r="C380" t="s">
        <v>792</v>
      </c>
      <c r="D380" t="s">
        <v>793</v>
      </c>
      <c r="E380" t="s">
        <v>9</v>
      </c>
      <c r="F380" s="1">
        <v>275741340.5</v>
      </c>
      <c r="G380" s="1">
        <v>44330755.82</v>
      </c>
      <c r="H380" s="2">
        <v>6.22</v>
      </c>
      <c r="I380" s="1">
        <v>275032839.5</v>
      </c>
      <c r="J380" s="1">
        <v>44330755.82</v>
      </c>
      <c r="K380" s="2">
        <v>230702083.68000001</v>
      </c>
      <c r="L380" s="1" t="e">
        <f>INDEX(Cost!$D:$D,MATCH(รายละเอียด!$C380,Cost!$A:$A,0))</f>
        <v>#N/A</v>
      </c>
      <c r="M380" s="1" t="e">
        <f t="shared" si="16"/>
        <v>#N/A</v>
      </c>
      <c r="N380" s="2" t="e">
        <f t="shared" si="17"/>
        <v>#N/A</v>
      </c>
      <c r="O380" t="str">
        <f t="shared" si="15"/>
        <v>A</v>
      </c>
    </row>
    <row r="381" spans="1:15" customFormat="1" hidden="1">
      <c r="A381">
        <v>6</v>
      </c>
      <c r="B381" t="s">
        <v>773</v>
      </c>
      <c r="C381" t="s">
        <v>794</v>
      </c>
      <c r="D381" t="s">
        <v>795</v>
      </c>
      <c r="E381" t="s">
        <v>9</v>
      </c>
      <c r="F381" s="1">
        <v>132393538.47</v>
      </c>
      <c r="G381" s="1">
        <v>18466010.98</v>
      </c>
      <c r="H381" s="2">
        <v>7.17</v>
      </c>
      <c r="I381" s="1">
        <v>132393538.47</v>
      </c>
      <c r="J381" s="1">
        <v>18466010.98</v>
      </c>
      <c r="K381" s="2">
        <v>113927527.48999999</v>
      </c>
      <c r="L381" s="1" t="e">
        <f>INDEX(Cost!$D:$D,MATCH(รายละเอียด!$C381,Cost!$A:$A,0))</f>
        <v>#N/A</v>
      </c>
      <c r="M381" s="1" t="e">
        <f t="shared" si="16"/>
        <v>#N/A</v>
      </c>
      <c r="N381" s="2" t="e">
        <f t="shared" si="17"/>
        <v>#N/A</v>
      </c>
      <c r="O381" t="str">
        <f t="shared" si="15"/>
        <v>A</v>
      </c>
    </row>
    <row r="382" spans="1:15" customFormat="1" hidden="1">
      <c r="A382">
        <v>6</v>
      </c>
      <c r="B382" t="s">
        <v>773</v>
      </c>
      <c r="C382" t="s">
        <v>796</v>
      </c>
      <c r="D382" t="s">
        <v>797</v>
      </c>
      <c r="E382" t="s">
        <v>9</v>
      </c>
      <c r="F382" s="1">
        <v>88899572.560000002</v>
      </c>
      <c r="G382" s="1">
        <v>15064024.9</v>
      </c>
      <c r="H382" s="2">
        <v>5.9</v>
      </c>
      <c r="I382" s="1">
        <v>88463772.560000002</v>
      </c>
      <c r="J382" s="1">
        <v>15064024.9</v>
      </c>
      <c r="K382" s="2">
        <v>73399747.659999996</v>
      </c>
      <c r="L382" s="1" t="e">
        <f>INDEX(Cost!$D:$D,MATCH(รายละเอียด!$C382,Cost!$A:$A,0))</f>
        <v>#N/A</v>
      </c>
      <c r="M382" s="1" t="e">
        <f t="shared" si="16"/>
        <v>#N/A</v>
      </c>
      <c r="N382" s="2" t="e">
        <f t="shared" si="17"/>
        <v>#N/A</v>
      </c>
      <c r="O382" t="str">
        <f t="shared" si="15"/>
        <v>A</v>
      </c>
    </row>
    <row r="383" spans="1:15" customFormat="1" hidden="1">
      <c r="A383">
        <v>6</v>
      </c>
      <c r="B383" t="s">
        <v>798</v>
      </c>
      <c r="C383" t="s">
        <v>799</v>
      </c>
      <c r="D383" t="s">
        <v>800</v>
      </c>
      <c r="E383" t="s">
        <v>47</v>
      </c>
      <c r="F383" s="1">
        <v>336391829.36000001</v>
      </c>
      <c r="G383" s="1">
        <v>135937209.25</v>
      </c>
      <c r="H383" s="2">
        <v>2.4700000000000002</v>
      </c>
      <c r="I383" s="1">
        <v>336391829.36000001</v>
      </c>
      <c r="J383" s="1">
        <v>132207809.25</v>
      </c>
      <c r="K383" s="2">
        <v>204184020.11000001</v>
      </c>
      <c r="L383" s="1" t="e">
        <f>INDEX(Cost!$D:$D,MATCH(รายละเอียด!$C383,Cost!$A:$A,0))</f>
        <v>#N/A</v>
      </c>
      <c r="M383" s="1" t="e">
        <f t="shared" si="16"/>
        <v>#N/A</v>
      </c>
      <c r="N383" s="2" t="e">
        <f t="shared" si="17"/>
        <v>#N/A</v>
      </c>
      <c r="O383" t="str">
        <f t="shared" si="15"/>
        <v>C</v>
      </c>
    </row>
    <row r="384" spans="1:15" customFormat="1" hidden="1">
      <c r="A384">
        <v>6</v>
      </c>
      <c r="B384" t="s">
        <v>798</v>
      </c>
      <c r="C384" t="s">
        <v>801</v>
      </c>
      <c r="D384" t="s">
        <v>802</v>
      </c>
      <c r="E384" t="s">
        <v>9</v>
      </c>
      <c r="F384" s="1">
        <v>66020551.020000003</v>
      </c>
      <c r="G384" s="1">
        <v>8430378.0600000005</v>
      </c>
      <c r="H384" s="2">
        <v>7.83</v>
      </c>
      <c r="I384" s="1">
        <v>66020551.020000003</v>
      </c>
      <c r="J384" s="1">
        <v>8430378.0600000005</v>
      </c>
      <c r="K384" s="2">
        <v>57590172.960000001</v>
      </c>
      <c r="L384" s="1" t="e">
        <f>INDEX(Cost!$D:$D,MATCH(รายละเอียด!$C384,Cost!$A:$A,0))</f>
        <v>#N/A</v>
      </c>
      <c r="M384" s="1" t="e">
        <f t="shared" si="16"/>
        <v>#N/A</v>
      </c>
      <c r="N384" s="2" t="e">
        <f t="shared" si="17"/>
        <v>#N/A</v>
      </c>
      <c r="O384" t="str">
        <f t="shared" si="15"/>
        <v>A</v>
      </c>
    </row>
    <row r="385" spans="1:15" customFormat="1" hidden="1">
      <c r="A385">
        <v>6</v>
      </c>
      <c r="B385" t="s">
        <v>798</v>
      </c>
      <c r="C385" t="s">
        <v>803</v>
      </c>
      <c r="D385" t="s">
        <v>804</v>
      </c>
      <c r="E385" t="s">
        <v>9</v>
      </c>
      <c r="F385" s="1">
        <v>28344620.91</v>
      </c>
      <c r="G385" s="1">
        <v>15118791.199999999</v>
      </c>
      <c r="H385" s="2">
        <v>1.87</v>
      </c>
      <c r="I385" s="1">
        <v>28344620.91</v>
      </c>
      <c r="J385" s="1">
        <v>15118791.199999999</v>
      </c>
      <c r="K385" s="2">
        <v>13225829.710000001</v>
      </c>
      <c r="L385" s="1" t="e">
        <f>INDEX(Cost!$D:$D,MATCH(รายละเอียด!$C385,Cost!$A:$A,0))</f>
        <v>#N/A</v>
      </c>
      <c r="M385" s="1" t="e">
        <f t="shared" si="16"/>
        <v>#N/A</v>
      </c>
      <c r="N385" s="2" t="e">
        <f t="shared" si="17"/>
        <v>#N/A</v>
      </c>
      <c r="O385" t="str">
        <f t="shared" si="15"/>
        <v>D</v>
      </c>
    </row>
    <row r="386" spans="1:15" customFormat="1" hidden="1">
      <c r="A386">
        <v>6</v>
      </c>
      <c r="B386" t="s">
        <v>798</v>
      </c>
      <c r="C386" t="s">
        <v>805</v>
      </c>
      <c r="D386" t="s">
        <v>806</v>
      </c>
      <c r="E386" t="s">
        <v>9</v>
      </c>
      <c r="F386" s="1">
        <v>50605446.109999999</v>
      </c>
      <c r="G386" s="1">
        <v>11122342.27</v>
      </c>
      <c r="H386" s="2">
        <v>4.55</v>
      </c>
      <c r="I386" s="1">
        <v>50605446.109999999</v>
      </c>
      <c r="J386" s="1">
        <v>11086442.27</v>
      </c>
      <c r="K386" s="2">
        <v>39519003.840000004</v>
      </c>
      <c r="L386" s="1" t="e">
        <f>INDEX(Cost!$D:$D,MATCH(รายละเอียด!$C386,Cost!$A:$A,0))</f>
        <v>#N/A</v>
      </c>
      <c r="M386" s="1" t="e">
        <f t="shared" si="16"/>
        <v>#N/A</v>
      </c>
      <c r="N386" s="2" t="e">
        <f t="shared" si="17"/>
        <v>#N/A</v>
      </c>
      <c r="O386" t="str">
        <f t="shared" si="15"/>
        <v>A</v>
      </c>
    </row>
    <row r="387" spans="1:15" customFormat="1" hidden="1">
      <c r="A387">
        <v>6</v>
      </c>
      <c r="B387" t="s">
        <v>798</v>
      </c>
      <c r="C387" t="s">
        <v>807</v>
      </c>
      <c r="D387" t="s">
        <v>808</v>
      </c>
      <c r="E387" t="s">
        <v>9</v>
      </c>
      <c r="F387" s="1">
        <v>48114073.609999999</v>
      </c>
      <c r="G387" s="1">
        <v>7190163.79</v>
      </c>
      <c r="H387" s="2">
        <v>6.69</v>
      </c>
      <c r="I387" s="1">
        <v>48114073.609999999</v>
      </c>
      <c r="J387" s="1">
        <v>7161563.79</v>
      </c>
      <c r="K387" s="2">
        <v>40952509.82</v>
      </c>
      <c r="L387" s="1" t="e">
        <f>INDEX(Cost!$D:$D,MATCH(รายละเอียด!$C387,Cost!$A:$A,0))</f>
        <v>#N/A</v>
      </c>
      <c r="M387" s="1" t="e">
        <f t="shared" si="16"/>
        <v>#N/A</v>
      </c>
      <c r="N387" s="2" t="e">
        <f t="shared" si="17"/>
        <v>#N/A</v>
      </c>
      <c r="O387" t="str">
        <f t="shared" si="15"/>
        <v>A</v>
      </c>
    </row>
    <row r="388" spans="1:15" customFormat="1" hidden="1">
      <c r="A388">
        <v>6</v>
      </c>
      <c r="B388" t="s">
        <v>798</v>
      </c>
      <c r="C388" t="s">
        <v>809</v>
      </c>
      <c r="D388" t="s">
        <v>810</v>
      </c>
      <c r="E388" t="s">
        <v>9</v>
      </c>
      <c r="F388" s="1">
        <v>12670835.609999999</v>
      </c>
      <c r="G388" s="1">
        <v>2285124.64</v>
      </c>
      <c r="H388" s="2">
        <v>5.54</v>
      </c>
      <c r="I388" s="1">
        <v>12670835.609999999</v>
      </c>
      <c r="J388" s="1">
        <v>2285124.64</v>
      </c>
      <c r="K388" s="2">
        <v>10385710.970000001</v>
      </c>
      <c r="L388" s="1" t="e">
        <f>INDEX(Cost!$D:$D,MATCH(รายละเอียด!$C388,Cost!$A:$A,0))</f>
        <v>#N/A</v>
      </c>
      <c r="M388" s="1" t="e">
        <f t="shared" si="16"/>
        <v>#N/A</v>
      </c>
      <c r="N388" s="2" t="e">
        <f t="shared" si="17"/>
        <v>#N/A</v>
      </c>
      <c r="O388" t="str">
        <f t="shared" si="15"/>
        <v>A</v>
      </c>
    </row>
    <row r="389" spans="1:15" customFormat="1" hidden="1">
      <c r="A389">
        <v>6</v>
      </c>
      <c r="B389" t="s">
        <v>798</v>
      </c>
      <c r="C389" t="s">
        <v>811</v>
      </c>
      <c r="D389" t="s">
        <v>812</v>
      </c>
      <c r="E389" t="s">
        <v>9</v>
      </c>
      <c r="F389" s="1">
        <v>18769845.309999999</v>
      </c>
      <c r="G389" s="1">
        <v>2484933.15</v>
      </c>
      <c r="H389" s="2">
        <v>7.55</v>
      </c>
      <c r="I389" s="1">
        <v>18769845.309999999</v>
      </c>
      <c r="J389" s="1">
        <v>2484933.15</v>
      </c>
      <c r="K389" s="2">
        <v>16284912.16</v>
      </c>
      <c r="L389" s="1" t="e">
        <f>INDEX(Cost!$D:$D,MATCH(รายละเอียด!$C389,Cost!$A:$A,0))</f>
        <v>#N/A</v>
      </c>
      <c r="M389" s="1" t="e">
        <f t="shared" si="16"/>
        <v>#N/A</v>
      </c>
      <c r="N389" s="2" t="e">
        <f t="shared" si="17"/>
        <v>#N/A</v>
      </c>
      <c r="O389" t="str">
        <f t="shared" si="15"/>
        <v>A</v>
      </c>
    </row>
    <row r="390" spans="1:15" customFormat="1" hidden="1">
      <c r="A390">
        <v>6</v>
      </c>
      <c r="B390" t="s">
        <v>813</v>
      </c>
      <c r="C390" t="s">
        <v>814</v>
      </c>
      <c r="D390" t="s">
        <v>815</v>
      </c>
      <c r="E390" t="s">
        <v>6</v>
      </c>
      <c r="F390" s="1">
        <v>713665496.49000001</v>
      </c>
      <c r="G390" s="1">
        <v>439632719.14999998</v>
      </c>
      <c r="H390" s="2">
        <v>1.62</v>
      </c>
      <c r="I390" s="1">
        <v>713665496.49000001</v>
      </c>
      <c r="J390" s="1">
        <v>432453719.14999998</v>
      </c>
      <c r="K390" s="2">
        <v>281211777.33999997</v>
      </c>
      <c r="L390" s="1" t="e">
        <f>INDEX(Cost!$D:$D,MATCH(รายละเอียด!$C390,Cost!$A:$A,0))</f>
        <v>#N/A</v>
      </c>
      <c r="M390" s="1" t="e">
        <f t="shared" si="16"/>
        <v>#N/A</v>
      </c>
      <c r="N390" s="2" t="e">
        <f t="shared" si="17"/>
        <v>#N/A</v>
      </c>
      <c r="O390" t="str">
        <f t="shared" ref="O390:O453" si="18">IF(H390&gt;3,"A",IF(H390&gt;=2.51,"B",IF(H390&gt;=2.01,"C",IF(H390&gt;=1.51,"D","not"))))</f>
        <v>D</v>
      </c>
    </row>
    <row r="391" spans="1:15" customFormat="1" hidden="1">
      <c r="A391">
        <v>6</v>
      </c>
      <c r="B391" t="s">
        <v>813</v>
      </c>
      <c r="C391" t="s">
        <v>816</v>
      </c>
      <c r="D391" t="s">
        <v>817</v>
      </c>
      <c r="E391" t="s">
        <v>47</v>
      </c>
      <c r="F391" s="1">
        <v>518751237.79000002</v>
      </c>
      <c r="G391" s="1">
        <v>120882069.48999999</v>
      </c>
      <c r="H391" s="2">
        <v>4.29</v>
      </c>
      <c r="I391" s="1">
        <v>518751237.79000002</v>
      </c>
      <c r="J391" s="1">
        <v>120882069.48999999</v>
      </c>
      <c r="K391" s="2">
        <v>397869168.30000001</v>
      </c>
      <c r="L391" s="1" t="e">
        <f>INDEX(Cost!$D:$D,MATCH(รายละเอียด!$C391,Cost!$A:$A,0))</f>
        <v>#N/A</v>
      </c>
      <c r="M391" s="1" t="e">
        <f t="shared" ref="M391:M454" si="19">(L391/11)*3</f>
        <v>#N/A</v>
      </c>
      <c r="N391" s="2" t="e">
        <f t="shared" ref="N391:N454" si="20">K391-M391</f>
        <v>#N/A</v>
      </c>
      <c r="O391" t="str">
        <f t="shared" si="18"/>
        <v>A</v>
      </c>
    </row>
    <row r="392" spans="1:15" customFormat="1" hidden="1">
      <c r="A392">
        <v>6</v>
      </c>
      <c r="B392" t="s">
        <v>813</v>
      </c>
      <c r="C392" t="s">
        <v>818</v>
      </c>
      <c r="D392" t="s">
        <v>819</v>
      </c>
      <c r="E392" t="s">
        <v>9</v>
      </c>
      <c r="F392" s="1">
        <v>85813854.189999998</v>
      </c>
      <c r="G392" s="1">
        <v>16918783.989999998</v>
      </c>
      <c r="H392" s="2">
        <v>5.07</v>
      </c>
      <c r="I392" s="1">
        <v>85750040.489999995</v>
      </c>
      <c r="J392" s="1">
        <v>16918783.989999998</v>
      </c>
      <c r="K392" s="2">
        <v>68831256.5</v>
      </c>
      <c r="L392" s="1" t="e">
        <f>INDEX(Cost!$D:$D,MATCH(รายละเอียด!$C392,Cost!$A:$A,0))</f>
        <v>#N/A</v>
      </c>
      <c r="M392" s="1" t="e">
        <f t="shared" si="19"/>
        <v>#N/A</v>
      </c>
      <c r="N392" s="2" t="e">
        <f t="shared" si="20"/>
        <v>#N/A</v>
      </c>
      <c r="O392" t="str">
        <f t="shared" si="18"/>
        <v>A</v>
      </c>
    </row>
    <row r="393" spans="1:15" customFormat="1" hidden="1">
      <c r="A393">
        <v>6</v>
      </c>
      <c r="B393" t="s">
        <v>813</v>
      </c>
      <c r="C393" t="s">
        <v>820</v>
      </c>
      <c r="D393" t="s">
        <v>821</v>
      </c>
      <c r="E393" t="s">
        <v>9</v>
      </c>
      <c r="F393" s="1">
        <v>13911430.140000001</v>
      </c>
      <c r="G393" s="1">
        <v>11299726.27</v>
      </c>
      <c r="H393" s="2">
        <v>1.23</v>
      </c>
      <c r="I393" s="1">
        <v>13910430.140000001</v>
      </c>
      <c r="J393" s="1">
        <v>11299726.27</v>
      </c>
      <c r="K393" s="2">
        <v>2610703.87</v>
      </c>
      <c r="L393" s="1" t="e">
        <f>INDEX(Cost!$D:$D,MATCH(รายละเอียด!$C393,Cost!$A:$A,0))</f>
        <v>#N/A</v>
      </c>
      <c r="M393" s="1" t="e">
        <f t="shared" si="19"/>
        <v>#N/A</v>
      </c>
      <c r="N393" s="2" t="e">
        <f t="shared" si="20"/>
        <v>#N/A</v>
      </c>
      <c r="O393" t="str">
        <f t="shared" si="18"/>
        <v>not</v>
      </c>
    </row>
    <row r="394" spans="1:15" customFormat="1" hidden="1">
      <c r="A394">
        <v>6</v>
      </c>
      <c r="B394" t="s">
        <v>813</v>
      </c>
      <c r="C394" t="s">
        <v>822</v>
      </c>
      <c r="D394" t="s">
        <v>823</v>
      </c>
      <c r="E394" t="s">
        <v>9</v>
      </c>
      <c r="F394" s="1">
        <v>51350717.590000004</v>
      </c>
      <c r="G394" s="1">
        <v>20737571.050000001</v>
      </c>
      <c r="H394" s="2">
        <v>2.48</v>
      </c>
      <c r="I394" s="1">
        <v>51350717.590000004</v>
      </c>
      <c r="J394" s="1">
        <v>20737571.050000001</v>
      </c>
      <c r="K394" s="2">
        <v>30613146.539999999</v>
      </c>
      <c r="L394" s="1" t="e">
        <f>INDEX(Cost!$D:$D,MATCH(รายละเอียด!$C394,Cost!$A:$A,0))</f>
        <v>#N/A</v>
      </c>
      <c r="M394" s="1" t="e">
        <f t="shared" si="19"/>
        <v>#N/A</v>
      </c>
      <c r="N394" s="2" t="e">
        <f t="shared" si="20"/>
        <v>#N/A</v>
      </c>
      <c r="O394" t="str">
        <f t="shared" si="18"/>
        <v>C</v>
      </c>
    </row>
    <row r="395" spans="1:15" customFormat="1" hidden="1">
      <c r="A395">
        <v>6</v>
      </c>
      <c r="B395" t="s">
        <v>813</v>
      </c>
      <c r="C395" t="s">
        <v>824</v>
      </c>
      <c r="D395" t="s">
        <v>825</v>
      </c>
      <c r="E395" t="s">
        <v>9</v>
      </c>
      <c r="F395" s="1">
        <v>75470944.299999997</v>
      </c>
      <c r="G395" s="1">
        <v>18707712.699999999</v>
      </c>
      <c r="H395" s="2">
        <v>4.03</v>
      </c>
      <c r="I395" s="1">
        <v>75470944.299999997</v>
      </c>
      <c r="J395" s="1">
        <v>18707712.699999999</v>
      </c>
      <c r="K395" s="2">
        <v>56763231.600000001</v>
      </c>
      <c r="L395" s="1" t="e">
        <f>INDEX(Cost!$D:$D,MATCH(รายละเอียด!$C395,Cost!$A:$A,0))</f>
        <v>#N/A</v>
      </c>
      <c r="M395" s="1" t="e">
        <f t="shared" si="19"/>
        <v>#N/A</v>
      </c>
      <c r="N395" s="2" t="e">
        <f t="shared" si="20"/>
        <v>#N/A</v>
      </c>
      <c r="O395" t="str">
        <f t="shared" si="18"/>
        <v>A</v>
      </c>
    </row>
    <row r="396" spans="1:15" customFormat="1" hidden="1">
      <c r="A396">
        <v>6</v>
      </c>
      <c r="B396" t="s">
        <v>813</v>
      </c>
      <c r="C396" t="s">
        <v>826</v>
      </c>
      <c r="D396" t="s">
        <v>827</v>
      </c>
      <c r="E396" t="s">
        <v>9</v>
      </c>
      <c r="F396" s="1">
        <v>11056552.439999999</v>
      </c>
      <c r="G396" s="1">
        <v>12661768.17</v>
      </c>
      <c r="H396" s="2">
        <v>0.87</v>
      </c>
      <c r="I396" s="1">
        <v>11046587.439999999</v>
      </c>
      <c r="J396" s="1">
        <v>12661768.17</v>
      </c>
      <c r="K396" s="2">
        <v>-1615180.73</v>
      </c>
      <c r="L396" s="1" t="e">
        <f>INDEX(Cost!$D:$D,MATCH(รายละเอียด!$C396,Cost!$A:$A,0))</f>
        <v>#N/A</v>
      </c>
      <c r="M396" s="1" t="e">
        <f t="shared" si="19"/>
        <v>#N/A</v>
      </c>
      <c r="N396" s="2" t="e">
        <f t="shared" si="20"/>
        <v>#N/A</v>
      </c>
      <c r="O396" t="str">
        <f t="shared" si="18"/>
        <v>not</v>
      </c>
    </row>
    <row r="397" spans="1:15" customFormat="1" hidden="1">
      <c r="A397">
        <v>6</v>
      </c>
      <c r="B397" t="s">
        <v>828</v>
      </c>
      <c r="C397" t="s">
        <v>829</v>
      </c>
      <c r="D397" t="s">
        <v>830</v>
      </c>
      <c r="E397" t="s">
        <v>6</v>
      </c>
      <c r="F397" s="1">
        <v>1354748780.24</v>
      </c>
      <c r="G397" s="1">
        <v>519884040.47000003</v>
      </c>
      <c r="H397" s="2">
        <v>2.61</v>
      </c>
      <c r="I397" s="1">
        <v>1354674809.0699999</v>
      </c>
      <c r="J397" s="1">
        <v>498076192.56999999</v>
      </c>
      <c r="K397" s="2">
        <v>856598616.5</v>
      </c>
      <c r="L397" s="1" t="e">
        <f>INDEX(Cost!$D:$D,MATCH(รายละเอียด!$C397,Cost!$A:$A,0))</f>
        <v>#N/A</v>
      </c>
      <c r="M397" s="1" t="e">
        <f t="shared" si="19"/>
        <v>#N/A</v>
      </c>
      <c r="N397" s="2" t="e">
        <f t="shared" si="20"/>
        <v>#N/A</v>
      </c>
      <c r="O397" t="str">
        <f t="shared" si="18"/>
        <v>B</v>
      </c>
    </row>
    <row r="398" spans="1:15" customFormat="1" hidden="1">
      <c r="A398">
        <v>6</v>
      </c>
      <c r="B398" t="s">
        <v>828</v>
      </c>
      <c r="C398" t="s">
        <v>831</v>
      </c>
      <c r="D398" t="s">
        <v>832</v>
      </c>
      <c r="E398" t="s">
        <v>47</v>
      </c>
      <c r="F398" s="1">
        <v>74915176.519999996</v>
      </c>
      <c r="G398" s="1">
        <v>107580343.89</v>
      </c>
      <c r="H398" s="2">
        <v>0.7</v>
      </c>
      <c r="I398" s="1">
        <v>74897276.519999996</v>
      </c>
      <c r="J398" s="1">
        <v>107580343.89</v>
      </c>
      <c r="K398" s="2">
        <v>-32683067.370000001</v>
      </c>
      <c r="L398" s="1" t="e">
        <f>INDEX(Cost!$D:$D,MATCH(รายละเอียด!$C398,Cost!$A:$A,0))</f>
        <v>#N/A</v>
      </c>
      <c r="M398" s="1" t="e">
        <f t="shared" si="19"/>
        <v>#N/A</v>
      </c>
      <c r="N398" s="2" t="e">
        <f t="shared" si="20"/>
        <v>#N/A</v>
      </c>
      <c r="O398" t="str">
        <f t="shared" si="18"/>
        <v>not</v>
      </c>
    </row>
    <row r="399" spans="1:15" customFormat="1" hidden="1">
      <c r="A399">
        <v>6</v>
      </c>
      <c r="B399" t="s">
        <v>828</v>
      </c>
      <c r="C399" t="s">
        <v>833</v>
      </c>
      <c r="D399" t="s">
        <v>834</v>
      </c>
      <c r="E399" t="s">
        <v>9</v>
      </c>
      <c r="F399" s="1">
        <v>97394143.510000005</v>
      </c>
      <c r="G399" s="1">
        <v>26440212.859999999</v>
      </c>
      <c r="H399" s="2">
        <v>3.68</v>
      </c>
      <c r="I399" s="1">
        <v>97394143.510000005</v>
      </c>
      <c r="J399" s="1">
        <v>26440212.859999999</v>
      </c>
      <c r="K399" s="2">
        <v>70953930.650000006</v>
      </c>
      <c r="L399" s="1" t="e">
        <f>INDEX(Cost!$D:$D,MATCH(รายละเอียด!$C399,Cost!$A:$A,0))</f>
        <v>#N/A</v>
      </c>
      <c r="M399" s="1" t="e">
        <f t="shared" si="19"/>
        <v>#N/A</v>
      </c>
      <c r="N399" s="2" t="e">
        <f t="shared" si="20"/>
        <v>#N/A</v>
      </c>
      <c r="O399" t="str">
        <f t="shared" si="18"/>
        <v>A</v>
      </c>
    </row>
    <row r="400" spans="1:15" customFormat="1" hidden="1">
      <c r="A400">
        <v>6</v>
      </c>
      <c r="B400" t="s">
        <v>828</v>
      </c>
      <c r="C400" t="s">
        <v>835</v>
      </c>
      <c r="D400" t="s">
        <v>836</v>
      </c>
      <c r="E400" t="s">
        <v>47</v>
      </c>
      <c r="F400" s="1">
        <v>212767078.88</v>
      </c>
      <c r="G400" s="1">
        <v>139433576.47</v>
      </c>
      <c r="H400" s="2">
        <v>1.53</v>
      </c>
      <c r="I400" s="1">
        <v>212753638.88</v>
      </c>
      <c r="J400" s="1">
        <v>121947826.47</v>
      </c>
      <c r="K400" s="2">
        <v>90805812.409999996</v>
      </c>
      <c r="L400" s="1" t="e">
        <f>INDEX(Cost!$D:$D,MATCH(รายละเอียด!$C400,Cost!$A:$A,0))</f>
        <v>#N/A</v>
      </c>
      <c r="M400" s="1" t="e">
        <f t="shared" si="19"/>
        <v>#N/A</v>
      </c>
      <c r="N400" s="2" t="e">
        <f t="shared" si="20"/>
        <v>#N/A</v>
      </c>
      <c r="O400" t="str">
        <f t="shared" si="18"/>
        <v>D</v>
      </c>
    </row>
    <row r="401" spans="1:15" customFormat="1" hidden="1">
      <c r="A401">
        <v>6</v>
      </c>
      <c r="B401" t="s">
        <v>828</v>
      </c>
      <c r="C401" t="s">
        <v>837</v>
      </c>
      <c r="D401" t="s">
        <v>838</v>
      </c>
      <c r="E401" t="s">
        <v>9</v>
      </c>
      <c r="F401" s="1">
        <v>24774903.190000001</v>
      </c>
      <c r="G401" s="1">
        <v>24881894.859999999</v>
      </c>
      <c r="H401" s="2">
        <v>1</v>
      </c>
      <c r="I401" s="1">
        <v>24774903.190000001</v>
      </c>
      <c r="J401" s="1">
        <v>24881894.859999999</v>
      </c>
      <c r="K401" s="2">
        <v>-106991.67</v>
      </c>
      <c r="L401" s="1" t="e">
        <f>INDEX(Cost!$D:$D,MATCH(รายละเอียด!$C401,Cost!$A:$A,0))</f>
        <v>#N/A</v>
      </c>
      <c r="M401" s="1" t="e">
        <f t="shared" si="19"/>
        <v>#N/A</v>
      </c>
      <c r="N401" s="2" t="e">
        <f t="shared" si="20"/>
        <v>#N/A</v>
      </c>
      <c r="O401" t="str">
        <f t="shared" si="18"/>
        <v>not</v>
      </c>
    </row>
    <row r="402" spans="1:15" customFormat="1" hidden="1">
      <c r="A402">
        <v>6</v>
      </c>
      <c r="B402" t="s">
        <v>828</v>
      </c>
      <c r="C402" t="s">
        <v>839</v>
      </c>
      <c r="D402" t="s">
        <v>840</v>
      </c>
      <c r="E402" t="s">
        <v>9</v>
      </c>
      <c r="F402" s="1">
        <v>136066736.78999999</v>
      </c>
      <c r="G402" s="1">
        <v>26244236.579999998</v>
      </c>
      <c r="H402" s="2">
        <v>5.18</v>
      </c>
      <c r="I402" s="1">
        <v>136066736.78999999</v>
      </c>
      <c r="J402" s="1">
        <v>26244236.579999998</v>
      </c>
      <c r="K402" s="2">
        <v>109822500.20999999</v>
      </c>
      <c r="L402" s="1" t="e">
        <f>INDEX(Cost!$D:$D,MATCH(รายละเอียด!$C402,Cost!$A:$A,0))</f>
        <v>#N/A</v>
      </c>
      <c r="M402" s="1" t="e">
        <f t="shared" si="19"/>
        <v>#N/A</v>
      </c>
      <c r="N402" s="2" t="e">
        <f t="shared" si="20"/>
        <v>#N/A</v>
      </c>
      <c r="O402" t="str">
        <f t="shared" si="18"/>
        <v>A</v>
      </c>
    </row>
    <row r="403" spans="1:15" customFormat="1" hidden="1">
      <c r="A403">
        <v>6</v>
      </c>
      <c r="B403" t="s">
        <v>828</v>
      </c>
      <c r="C403" t="s">
        <v>841</v>
      </c>
      <c r="D403" t="s">
        <v>842</v>
      </c>
      <c r="E403" t="s">
        <v>9</v>
      </c>
      <c r="F403" s="1">
        <v>152495292.62</v>
      </c>
      <c r="G403" s="1">
        <v>52047883.850000001</v>
      </c>
      <c r="H403" s="2">
        <v>2.93</v>
      </c>
      <c r="I403" s="1">
        <v>138561794.34999999</v>
      </c>
      <c r="J403" s="1">
        <v>52047883.850000001</v>
      </c>
      <c r="K403" s="2">
        <v>86513910.5</v>
      </c>
      <c r="L403" s="1" t="e">
        <f>INDEX(Cost!$D:$D,MATCH(รายละเอียด!$C403,Cost!$A:$A,0))</f>
        <v>#N/A</v>
      </c>
      <c r="M403" s="1" t="e">
        <f t="shared" si="19"/>
        <v>#N/A</v>
      </c>
      <c r="N403" s="2" t="e">
        <f t="shared" si="20"/>
        <v>#N/A</v>
      </c>
      <c r="O403" t="str">
        <f t="shared" si="18"/>
        <v>B</v>
      </c>
    </row>
    <row r="404" spans="1:15" customFormat="1" hidden="1">
      <c r="A404">
        <v>6</v>
      </c>
      <c r="B404" t="s">
        <v>828</v>
      </c>
      <c r="C404" t="s">
        <v>843</v>
      </c>
      <c r="D404" t="s">
        <v>844</v>
      </c>
      <c r="E404" t="s">
        <v>9</v>
      </c>
      <c r="F404" s="1">
        <v>27681396.07</v>
      </c>
      <c r="G404" s="1">
        <v>27876817.09</v>
      </c>
      <c r="H404" s="2">
        <v>0.99</v>
      </c>
      <c r="I404" s="1">
        <v>27681396.07</v>
      </c>
      <c r="J404" s="1">
        <v>27876817.09</v>
      </c>
      <c r="K404" s="2">
        <v>-195421.02</v>
      </c>
      <c r="L404" s="1" t="e">
        <f>INDEX(Cost!$D:$D,MATCH(รายละเอียด!$C404,Cost!$A:$A,0))</f>
        <v>#N/A</v>
      </c>
      <c r="M404" s="1" t="e">
        <f t="shared" si="19"/>
        <v>#N/A</v>
      </c>
      <c r="N404" s="2" t="e">
        <f t="shared" si="20"/>
        <v>#N/A</v>
      </c>
      <c r="O404" t="str">
        <f t="shared" si="18"/>
        <v>not</v>
      </c>
    </row>
    <row r="405" spans="1:15" customFormat="1" hidden="1">
      <c r="A405">
        <v>6</v>
      </c>
      <c r="B405" t="s">
        <v>828</v>
      </c>
      <c r="C405" t="s">
        <v>845</v>
      </c>
      <c r="D405" t="s">
        <v>846</v>
      </c>
      <c r="E405" t="s">
        <v>9</v>
      </c>
      <c r="F405" s="1">
        <v>130967363.95</v>
      </c>
      <c r="G405" s="1">
        <v>28081857.530000001</v>
      </c>
      <c r="H405" s="2">
        <v>4.66</v>
      </c>
      <c r="I405" s="1">
        <v>130964887.31</v>
      </c>
      <c r="J405" s="1">
        <v>28081857.530000001</v>
      </c>
      <c r="K405" s="2">
        <v>102883029.78</v>
      </c>
      <c r="L405" s="1" t="e">
        <f>INDEX(Cost!$D:$D,MATCH(รายละเอียด!$C405,Cost!$A:$A,0))</f>
        <v>#N/A</v>
      </c>
      <c r="M405" s="1" t="e">
        <f t="shared" si="19"/>
        <v>#N/A</v>
      </c>
      <c r="N405" s="2" t="e">
        <f t="shared" si="20"/>
        <v>#N/A</v>
      </c>
      <c r="O405" t="str">
        <f t="shared" si="18"/>
        <v>A</v>
      </c>
    </row>
    <row r="406" spans="1:15" customFormat="1" hidden="1">
      <c r="A406">
        <v>6</v>
      </c>
      <c r="B406" t="s">
        <v>847</v>
      </c>
      <c r="C406" t="s">
        <v>848</v>
      </c>
      <c r="D406" t="s">
        <v>849</v>
      </c>
      <c r="E406" t="s">
        <v>6</v>
      </c>
      <c r="F406" s="1">
        <v>1293162457.3099999</v>
      </c>
      <c r="G406" s="1">
        <v>331430153.88</v>
      </c>
      <c r="H406" s="2">
        <v>3.9</v>
      </c>
      <c r="I406" s="1">
        <v>1293106196.3099999</v>
      </c>
      <c r="J406" s="1">
        <v>331430153.88</v>
      </c>
      <c r="K406" s="2">
        <v>961676042.42999995</v>
      </c>
      <c r="L406" s="1" t="e">
        <f>INDEX(Cost!$D:$D,MATCH(รายละเอียด!$C406,Cost!$A:$A,0))</f>
        <v>#N/A</v>
      </c>
      <c r="M406" s="1" t="e">
        <f t="shared" si="19"/>
        <v>#N/A</v>
      </c>
      <c r="N406" s="2" t="e">
        <f t="shared" si="20"/>
        <v>#N/A</v>
      </c>
      <c r="O406" t="str">
        <f t="shared" si="18"/>
        <v>A</v>
      </c>
    </row>
    <row r="407" spans="1:15" customFormat="1" hidden="1">
      <c r="A407">
        <v>6</v>
      </c>
      <c r="B407" t="s">
        <v>847</v>
      </c>
      <c r="C407" t="s">
        <v>850</v>
      </c>
      <c r="D407" t="s">
        <v>851</v>
      </c>
      <c r="E407" t="s">
        <v>9</v>
      </c>
      <c r="F407" s="1">
        <v>255575233.93000001</v>
      </c>
      <c r="G407" s="1">
        <v>65053559.060000002</v>
      </c>
      <c r="H407" s="2">
        <v>3.93</v>
      </c>
      <c r="I407" s="1">
        <v>255101833.93000001</v>
      </c>
      <c r="J407" s="1">
        <v>65053559.060000002</v>
      </c>
      <c r="K407" s="2">
        <v>190048274.87</v>
      </c>
      <c r="L407" s="1" t="e">
        <f>INDEX(Cost!$D:$D,MATCH(รายละเอียด!$C407,Cost!$A:$A,0))</f>
        <v>#N/A</v>
      </c>
      <c r="M407" s="1" t="e">
        <f t="shared" si="19"/>
        <v>#N/A</v>
      </c>
      <c r="N407" s="2" t="e">
        <f t="shared" si="20"/>
        <v>#N/A</v>
      </c>
      <c r="O407" t="str">
        <f t="shared" si="18"/>
        <v>A</v>
      </c>
    </row>
    <row r="408" spans="1:15" customFormat="1" hidden="1">
      <c r="A408">
        <v>6</v>
      </c>
      <c r="B408" t="s">
        <v>847</v>
      </c>
      <c r="C408" t="s">
        <v>852</v>
      </c>
      <c r="D408" t="s">
        <v>853</v>
      </c>
      <c r="E408" t="s">
        <v>47</v>
      </c>
      <c r="F408" s="1">
        <v>948530650.77999997</v>
      </c>
      <c r="G408" s="1">
        <v>218747138.50999999</v>
      </c>
      <c r="H408" s="2">
        <v>4.34</v>
      </c>
      <c r="I408" s="1">
        <v>948530650.77999997</v>
      </c>
      <c r="J408" s="1">
        <v>218747138.50999999</v>
      </c>
      <c r="K408" s="2">
        <v>729783512.26999998</v>
      </c>
      <c r="L408" s="1" t="e">
        <f>INDEX(Cost!$D:$D,MATCH(รายละเอียด!$C408,Cost!$A:$A,0))</f>
        <v>#N/A</v>
      </c>
      <c r="M408" s="1" t="e">
        <f t="shared" si="19"/>
        <v>#N/A</v>
      </c>
      <c r="N408" s="2" t="e">
        <f t="shared" si="20"/>
        <v>#N/A</v>
      </c>
      <c r="O408" t="str">
        <f t="shared" si="18"/>
        <v>A</v>
      </c>
    </row>
    <row r="409" spans="1:15" customFormat="1" hidden="1">
      <c r="A409">
        <v>6</v>
      </c>
      <c r="B409" t="s">
        <v>847</v>
      </c>
      <c r="C409" t="s">
        <v>854</v>
      </c>
      <c r="D409" t="s">
        <v>855</v>
      </c>
      <c r="E409" t="s">
        <v>9</v>
      </c>
      <c r="F409" s="1">
        <v>195495568.81999999</v>
      </c>
      <c r="G409" s="1">
        <v>38234021.920000002</v>
      </c>
      <c r="H409" s="2">
        <v>5.1100000000000003</v>
      </c>
      <c r="I409" s="1">
        <v>195495568.81999999</v>
      </c>
      <c r="J409" s="1">
        <v>38234021.920000002</v>
      </c>
      <c r="K409" s="2">
        <v>157261546.90000001</v>
      </c>
      <c r="L409" s="1" t="e">
        <f>INDEX(Cost!$D:$D,MATCH(รายละเอียด!$C409,Cost!$A:$A,0))</f>
        <v>#N/A</v>
      </c>
      <c r="M409" s="1" t="e">
        <f t="shared" si="19"/>
        <v>#N/A</v>
      </c>
      <c r="N409" s="2" t="e">
        <f t="shared" si="20"/>
        <v>#N/A</v>
      </c>
      <c r="O409" t="str">
        <f t="shared" si="18"/>
        <v>A</v>
      </c>
    </row>
    <row r="410" spans="1:15" customFormat="1" hidden="1">
      <c r="A410">
        <v>6</v>
      </c>
      <c r="B410" t="s">
        <v>847</v>
      </c>
      <c r="C410" t="s">
        <v>856</v>
      </c>
      <c r="D410" t="s">
        <v>857</v>
      </c>
      <c r="E410" t="s">
        <v>9</v>
      </c>
      <c r="F410" s="1">
        <v>53562092.880000003</v>
      </c>
      <c r="G410" s="1">
        <v>33794406.810000002</v>
      </c>
      <c r="H410" s="2">
        <v>1.58</v>
      </c>
      <c r="I410" s="1">
        <v>52797492.880000003</v>
      </c>
      <c r="J410" s="1">
        <v>33794406.810000002</v>
      </c>
      <c r="K410" s="2">
        <v>19003086.07</v>
      </c>
      <c r="L410" s="1" t="e">
        <f>INDEX(Cost!$D:$D,MATCH(รายละเอียด!$C410,Cost!$A:$A,0))</f>
        <v>#N/A</v>
      </c>
      <c r="M410" s="1" t="e">
        <f t="shared" si="19"/>
        <v>#N/A</v>
      </c>
      <c r="N410" s="2" t="e">
        <f t="shared" si="20"/>
        <v>#N/A</v>
      </c>
      <c r="O410" t="str">
        <f t="shared" si="18"/>
        <v>D</v>
      </c>
    </row>
    <row r="411" spans="1:15" customFormat="1" hidden="1">
      <c r="A411">
        <v>6</v>
      </c>
      <c r="B411" t="s">
        <v>847</v>
      </c>
      <c r="C411" t="s">
        <v>858</v>
      </c>
      <c r="D411" t="s">
        <v>859</v>
      </c>
      <c r="E411" t="s">
        <v>9</v>
      </c>
      <c r="F411" s="1">
        <v>128957612.91</v>
      </c>
      <c r="G411" s="1">
        <v>31288369.25</v>
      </c>
      <c r="H411" s="2">
        <v>4.12</v>
      </c>
      <c r="I411" s="1">
        <v>128872612.91</v>
      </c>
      <c r="J411" s="1">
        <v>31288369.25</v>
      </c>
      <c r="K411" s="2">
        <v>97584243.659999996</v>
      </c>
      <c r="L411" s="1" t="e">
        <f>INDEX(Cost!$D:$D,MATCH(รายละเอียด!$C411,Cost!$A:$A,0))</f>
        <v>#N/A</v>
      </c>
      <c r="M411" s="1" t="e">
        <f t="shared" si="19"/>
        <v>#N/A</v>
      </c>
      <c r="N411" s="2" t="e">
        <f t="shared" si="20"/>
        <v>#N/A</v>
      </c>
      <c r="O411" t="str">
        <f t="shared" si="18"/>
        <v>A</v>
      </c>
    </row>
    <row r="412" spans="1:15" customFormat="1" hidden="1">
      <c r="A412">
        <v>6</v>
      </c>
      <c r="B412" t="s">
        <v>860</v>
      </c>
      <c r="C412" t="s">
        <v>861</v>
      </c>
      <c r="D412" t="s">
        <v>862</v>
      </c>
      <c r="E412" t="s">
        <v>47</v>
      </c>
      <c r="F412" s="1">
        <v>742695993.82000005</v>
      </c>
      <c r="G412" s="1">
        <v>126366440.12</v>
      </c>
      <c r="H412" s="2">
        <v>5.88</v>
      </c>
      <c r="I412" s="1">
        <v>742656047.82000005</v>
      </c>
      <c r="J412" s="1">
        <v>121177852.12</v>
      </c>
      <c r="K412" s="2">
        <v>621478195.70000005</v>
      </c>
      <c r="L412" s="1" t="e">
        <f>INDEX(Cost!$D:$D,MATCH(รายละเอียด!$C412,Cost!$A:$A,0))</f>
        <v>#N/A</v>
      </c>
      <c r="M412" s="1" t="e">
        <f t="shared" si="19"/>
        <v>#N/A</v>
      </c>
      <c r="N412" s="2" t="e">
        <f t="shared" si="20"/>
        <v>#N/A</v>
      </c>
      <c r="O412" t="str">
        <f t="shared" si="18"/>
        <v>A</v>
      </c>
    </row>
    <row r="413" spans="1:15" customFormat="1" hidden="1">
      <c r="A413">
        <v>6</v>
      </c>
      <c r="B413" t="s">
        <v>860</v>
      </c>
      <c r="C413" t="s">
        <v>863</v>
      </c>
      <c r="D413" t="s">
        <v>864</v>
      </c>
      <c r="E413" t="s">
        <v>9</v>
      </c>
      <c r="F413" s="1">
        <v>58019385.020000003</v>
      </c>
      <c r="G413" s="1">
        <v>16473260</v>
      </c>
      <c r="H413" s="2">
        <v>3.52</v>
      </c>
      <c r="I413" s="1">
        <v>57290222.020000003</v>
      </c>
      <c r="J413" s="1">
        <v>16473260</v>
      </c>
      <c r="K413" s="2">
        <v>40816962.020000003</v>
      </c>
      <c r="L413" s="1" t="e">
        <f>INDEX(Cost!$D:$D,MATCH(รายละเอียด!$C413,Cost!$A:$A,0))</f>
        <v>#N/A</v>
      </c>
      <c r="M413" s="1" t="e">
        <f t="shared" si="19"/>
        <v>#N/A</v>
      </c>
      <c r="N413" s="2" t="e">
        <f t="shared" si="20"/>
        <v>#N/A</v>
      </c>
      <c r="O413" t="str">
        <f t="shared" si="18"/>
        <v>A</v>
      </c>
    </row>
    <row r="414" spans="1:15" customFormat="1" hidden="1">
      <c r="A414">
        <v>6</v>
      </c>
      <c r="B414" t="s">
        <v>860</v>
      </c>
      <c r="C414" t="s">
        <v>865</v>
      </c>
      <c r="D414" t="s">
        <v>866</v>
      </c>
      <c r="E414" t="s">
        <v>9</v>
      </c>
      <c r="F414" s="1">
        <v>109952340.72</v>
      </c>
      <c r="G414" s="1">
        <v>18337612.210000001</v>
      </c>
      <c r="H414" s="2">
        <v>6</v>
      </c>
      <c r="I414" s="1">
        <v>109952340.72</v>
      </c>
      <c r="J414" s="1">
        <v>18337612.210000001</v>
      </c>
      <c r="K414" s="2">
        <v>91614728.510000005</v>
      </c>
      <c r="L414" s="1" t="e">
        <f>INDEX(Cost!$D:$D,MATCH(รายละเอียด!$C414,Cost!$A:$A,0))</f>
        <v>#N/A</v>
      </c>
      <c r="M414" s="1" t="e">
        <f t="shared" si="19"/>
        <v>#N/A</v>
      </c>
      <c r="N414" s="2" t="e">
        <f t="shared" si="20"/>
        <v>#N/A</v>
      </c>
      <c r="O414" t="str">
        <f t="shared" si="18"/>
        <v>A</v>
      </c>
    </row>
    <row r="415" spans="1:15" customFormat="1" hidden="1">
      <c r="A415">
        <v>6</v>
      </c>
      <c r="B415" t="s">
        <v>860</v>
      </c>
      <c r="C415" t="s">
        <v>867</v>
      </c>
      <c r="D415" t="s">
        <v>868</v>
      </c>
      <c r="E415" t="s">
        <v>9</v>
      </c>
      <c r="F415" s="1">
        <v>104253087.59999999</v>
      </c>
      <c r="G415" s="1">
        <v>16099662.720000001</v>
      </c>
      <c r="H415" s="2">
        <v>6.48</v>
      </c>
      <c r="I415" s="1">
        <v>104253087.59999999</v>
      </c>
      <c r="J415" s="1">
        <v>16099662.720000001</v>
      </c>
      <c r="K415" s="2">
        <v>88153424.879999995</v>
      </c>
      <c r="L415" s="1" t="e">
        <f>INDEX(Cost!$D:$D,MATCH(รายละเอียด!$C415,Cost!$A:$A,0))</f>
        <v>#N/A</v>
      </c>
      <c r="M415" s="1" t="e">
        <f t="shared" si="19"/>
        <v>#N/A</v>
      </c>
      <c r="N415" s="2" t="e">
        <f t="shared" si="20"/>
        <v>#N/A</v>
      </c>
      <c r="O415" t="str">
        <f t="shared" si="18"/>
        <v>A</v>
      </c>
    </row>
    <row r="416" spans="1:15" customFormat="1" hidden="1">
      <c r="A416">
        <v>6</v>
      </c>
      <c r="B416" t="s">
        <v>860</v>
      </c>
      <c r="C416" t="s">
        <v>869</v>
      </c>
      <c r="D416" t="s">
        <v>870</v>
      </c>
      <c r="E416" t="s">
        <v>9</v>
      </c>
      <c r="F416" s="1">
        <v>84576910.890000001</v>
      </c>
      <c r="G416" s="1">
        <v>22361845.350000001</v>
      </c>
      <c r="H416" s="2">
        <v>3.78</v>
      </c>
      <c r="I416" s="1">
        <v>84576910.890000001</v>
      </c>
      <c r="J416" s="1">
        <v>22361845.350000001</v>
      </c>
      <c r="K416" s="2">
        <v>62215065.539999999</v>
      </c>
      <c r="L416" s="1" t="e">
        <f>INDEX(Cost!$D:$D,MATCH(รายละเอียด!$C416,Cost!$A:$A,0))</f>
        <v>#N/A</v>
      </c>
      <c r="M416" s="1" t="e">
        <f t="shared" si="19"/>
        <v>#N/A</v>
      </c>
      <c r="N416" s="2" t="e">
        <f t="shared" si="20"/>
        <v>#N/A</v>
      </c>
      <c r="O416" t="str">
        <f t="shared" si="18"/>
        <v>A</v>
      </c>
    </row>
    <row r="417" spans="1:15" customFormat="1" hidden="1">
      <c r="A417">
        <v>6</v>
      </c>
      <c r="B417" t="s">
        <v>860</v>
      </c>
      <c r="C417" t="s">
        <v>871</v>
      </c>
      <c r="D417" t="s">
        <v>872</v>
      </c>
      <c r="E417" t="s">
        <v>47</v>
      </c>
      <c r="F417" s="1">
        <v>345322144.87</v>
      </c>
      <c r="G417" s="1">
        <v>81085994.430000007</v>
      </c>
      <c r="H417" s="2">
        <v>4.26</v>
      </c>
      <c r="I417" s="1">
        <v>345322144.87</v>
      </c>
      <c r="J417" s="1">
        <v>81085994.430000007</v>
      </c>
      <c r="K417" s="2">
        <v>264236150.44</v>
      </c>
      <c r="L417" s="1" t="e">
        <f>INDEX(Cost!$D:$D,MATCH(รายละเอียด!$C417,Cost!$A:$A,0))</f>
        <v>#N/A</v>
      </c>
      <c r="M417" s="1" t="e">
        <f t="shared" si="19"/>
        <v>#N/A</v>
      </c>
      <c r="N417" s="2" t="e">
        <f t="shared" si="20"/>
        <v>#N/A</v>
      </c>
      <c r="O417" t="str">
        <f t="shared" si="18"/>
        <v>A</v>
      </c>
    </row>
    <row r="418" spans="1:15" customFormat="1" hidden="1">
      <c r="A418">
        <v>6</v>
      </c>
      <c r="B418" t="s">
        <v>860</v>
      </c>
      <c r="C418" t="s">
        <v>873</v>
      </c>
      <c r="D418" t="s">
        <v>874</v>
      </c>
      <c r="E418" t="s">
        <v>9</v>
      </c>
      <c r="F418" s="1">
        <v>51327801.609999999</v>
      </c>
      <c r="G418" s="1">
        <v>12060184.52</v>
      </c>
      <c r="H418" s="2">
        <v>4.26</v>
      </c>
      <c r="I418" s="1">
        <v>51327801.609999999</v>
      </c>
      <c r="J418" s="1">
        <v>12060184.52</v>
      </c>
      <c r="K418" s="2">
        <v>39267617.090000004</v>
      </c>
      <c r="L418" s="1" t="e">
        <f>INDEX(Cost!$D:$D,MATCH(รายละเอียด!$C418,Cost!$A:$A,0))</f>
        <v>#N/A</v>
      </c>
      <c r="M418" s="1" t="e">
        <f t="shared" si="19"/>
        <v>#N/A</v>
      </c>
      <c r="N418" s="2" t="e">
        <f t="shared" si="20"/>
        <v>#N/A</v>
      </c>
      <c r="O418" t="str">
        <f t="shared" si="18"/>
        <v>A</v>
      </c>
    </row>
    <row r="419" spans="1:15" customFormat="1" hidden="1">
      <c r="A419">
        <v>6</v>
      </c>
      <c r="B419" t="s">
        <v>860</v>
      </c>
      <c r="C419" t="s">
        <v>875</v>
      </c>
      <c r="D419" t="s">
        <v>876</v>
      </c>
      <c r="E419" t="s">
        <v>9</v>
      </c>
      <c r="F419" s="1">
        <v>60494312.25</v>
      </c>
      <c r="G419" s="1">
        <v>10238419.52</v>
      </c>
      <c r="H419" s="2">
        <v>5.91</v>
      </c>
      <c r="I419" s="1">
        <v>60493912.25</v>
      </c>
      <c r="J419" s="1">
        <v>10238419.52</v>
      </c>
      <c r="K419" s="2">
        <v>50255492.729999997</v>
      </c>
      <c r="L419" s="1" t="e">
        <f>INDEX(Cost!$D:$D,MATCH(รายละเอียด!$C419,Cost!$A:$A,0))</f>
        <v>#N/A</v>
      </c>
      <c r="M419" s="1" t="e">
        <f t="shared" si="19"/>
        <v>#N/A</v>
      </c>
      <c r="N419" s="2" t="e">
        <f t="shared" si="20"/>
        <v>#N/A</v>
      </c>
      <c r="O419" t="str">
        <f t="shared" si="18"/>
        <v>A</v>
      </c>
    </row>
    <row r="420" spans="1:15" customFormat="1" hidden="1">
      <c r="A420">
        <v>6</v>
      </c>
      <c r="B420" t="s">
        <v>860</v>
      </c>
      <c r="C420" t="s">
        <v>877</v>
      </c>
      <c r="D420" t="s">
        <v>878</v>
      </c>
      <c r="E420" t="s">
        <v>9</v>
      </c>
      <c r="F420" s="1">
        <v>66086287.659999996</v>
      </c>
      <c r="G420" s="1">
        <v>11961004.560000001</v>
      </c>
      <c r="H420" s="2">
        <v>5.53</v>
      </c>
      <c r="I420" s="1">
        <v>64969424.159999996</v>
      </c>
      <c r="J420" s="1">
        <v>11961004.560000001</v>
      </c>
      <c r="K420" s="2">
        <v>53008419.600000001</v>
      </c>
      <c r="L420" s="1" t="e">
        <f>INDEX(Cost!$D:$D,MATCH(รายละเอียด!$C420,Cost!$A:$A,0))</f>
        <v>#N/A</v>
      </c>
      <c r="M420" s="1" t="e">
        <f t="shared" si="19"/>
        <v>#N/A</v>
      </c>
      <c r="N420" s="2" t="e">
        <f t="shared" si="20"/>
        <v>#N/A</v>
      </c>
      <c r="O420" t="str">
        <f t="shared" si="18"/>
        <v>A</v>
      </c>
    </row>
    <row r="421" spans="1:15" customFormat="1" hidden="1">
      <c r="A421">
        <v>7</v>
      </c>
      <c r="B421" t="s">
        <v>879</v>
      </c>
      <c r="C421" t="s">
        <v>880</v>
      </c>
      <c r="D421" t="s">
        <v>881</v>
      </c>
      <c r="E421" t="s">
        <v>47</v>
      </c>
      <c r="F421" s="1">
        <v>436969267.41000003</v>
      </c>
      <c r="G421" s="1">
        <v>220977069.75</v>
      </c>
      <c r="H421" s="2">
        <v>1.98</v>
      </c>
      <c r="I421" s="1">
        <v>436969075.64999998</v>
      </c>
      <c r="J421" s="1">
        <v>220977069.75</v>
      </c>
      <c r="K421" s="2">
        <v>215992005.90000001</v>
      </c>
      <c r="L421" s="1" t="e">
        <f>INDEX(Cost!$D:$D,MATCH(รายละเอียด!$C421,Cost!$A:$A,0))</f>
        <v>#N/A</v>
      </c>
      <c r="M421" s="1" t="e">
        <f t="shared" si="19"/>
        <v>#N/A</v>
      </c>
      <c r="N421" s="2" t="e">
        <f t="shared" si="20"/>
        <v>#N/A</v>
      </c>
      <c r="O421" t="str">
        <f t="shared" si="18"/>
        <v>D</v>
      </c>
    </row>
    <row r="422" spans="1:15" customFormat="1" hidden="1">
      <c r="A422">
        <v>7</v>
      </c>
      <c r="B422" t="s">
        <v>879</v>
      </c>
      <c r="C422" t="s">
        <v>882</v>
      </c>
      <c r="D422" t="s">
        <v>883</v>
      </c>
      <c r="E422" t="s">
        <v>9</v>
      </c>
      <c r="F422" s="1">
        <v>29976679.120000001</v>
      </c>
      <c r="G422" s="1">
        <v>9042408.3499999996</v>
      </c>
      <c r="H422" s="2">
        <v>3.32</v>
      </c>
      <c r="I422" s="1">
        <v>29758929.120000001</v>
      </c>
      <c r="J422" s="1">
        <v>9042408.3499999996</v>
      </c>
      <c r="K422" s="2">
        <v>20716520.77</v>
      </c>
      <c r="L422" s="1" t="e">
        <f>INDEX(Cost!$D:$D,MATCH(รายละเอียด!$C422,Cost!$A:$A,0))</f>
        <v>#N/A</v>
      </c>
      <c r="M422" s="1" t="e">
        <f t="shared" si="19"/>
        <v>#N/A</v>
      </c>
      <c r="N422" s="2" t="e">
        <f t="shared" si="20"/>
        <v>#N/A</v>
      </c>
      <c r="O422" t="str">
        <f t="shared" si="18"/>
        <v>A</v>
      </c>
    </row>
    <row r="423" spans="1:15" customFormat="1" hidden="1">
      <c r="A423">
        <v>7</v>
      </c>
      <c r="B423" t="s">
        <v>879</v>
      </c>
      <c r="C423" t="s">
        <v>884</v>
      </c>
      <c r="D423" t="s">
        <v>885</v>
      </c>
      <c r="E423" t="s">
        <v>9</v>
      </c>
      <c r="F423" s="1">
        <v>61616118.57</v>
      </c>
      <c r="G423" s="1">
        <v>37023634.770000003</v>
      </c>
      <c r="H423" s="2">
        <v>1.66</v>
      </c>
      <c r="I423" s="1">
        <v>61585508.57</v>
      </c>
      <c r="J423" s="1">
        <v>37023634.770000003</v>
      </c>
      <c r="K423" s="2">
        <v>24561873.800000001</v>
      </c>
      <c r="L423" s="1" t="e">
        <f>INDEX(Cost!$D:$D,MATCH(รายละเอียด!$C423,Cost!$A:$A,0))</f>
        <v>#N/A</v>
      </c>
      <c r="M423" s="1" t="e">
        <f t="shared" si="19"/>
        <v>#N/A</v>
      </c>
      <c r="N423" s="2" t="e">
        <f t="shared" si="20"/>
        <v>#N/A</v>
      </c>
      <c r="O423" t="str">
        <f t="shared" si="18"/>
        <v>D</v>
      </c>
    </row>
    <row r="424" spans="1:15" customFormat="1" hidden="1">
      <c r="A424">
        <v>7</v>
      </c>
      <c r="B424" t="s">
        <v>879</v>
      </c>
      <c r="C424" t="s">
        <v>886</v>
      </c>
      <c r="D424" t="s">
        <v>887</v>
      </c>
      <c r="E424" t="s">
        <v>9</v>
      </c>
      <c r="F424" s="1">
        <v>18117802.600000001</v>
      </c>
      <c r="G424" s="1">
        <v>6709950.0899999999</v>
      </c>
      <c r="H424" s="2">
        <v>2.7</v>
      </c>
      <c r="I424" s="1">
        <v>18117802.600000001</v>
      </c>
      <c r="J424" s="1">
        <v>6709950.0899999999</v>
      </c>
      <c r="K424" s="2">
        <v>11407852.51</v>
      </c>
      <c r="L424" s="1" t="e">
        <f>INDEX(Cost!$D:$D,MATCH(รายละเอียด!$C424,Cost!$A:$A,0))</f>
        <v>#N/A</v>
      </c>
      <c r="M424" s="1" t="e">
        <f t="shared" si="19"/>
        <v>#N/A</v>
      </c>
      <c r="N424" s="2" t="e">
        <f t="shared" si="20"/>
        <v>#N/A</v>
      </c>
      <c r="O424" t="str">
        <f t="shared" si="18"/>
        <v>B</v>
      </c>
    </row>
    <row r="425" spans="1:15" customFormat="1" hidden="1">
      <c r="A425">
        <v>7</v>
      </c>
      <c r="B425" t="s">
        <v>879</v>
      </c>
      <c r="C425" t="s">
        <v>888</v>
      </c>
      <c r="D425" t="s">
        <v>889</v>
      </c>
      <c r="E425" t="s">
        <v>9</v>
      </c>
      <c r="F425" s="1">
        <v>51312686.829999998</v>
      </c>
      <c r="G425" s="1">
        <v>12091620.99</v>
      </c>
      <c r="H425" s="2">
        <v>4.24</v>
      </c>
      <c r="I425" s="1">
        <v>51091808.829999998</v>
      </c>
      <c r="J425" s="1">
        <v>12091620.99</v>
      </c>
      <c r="K425" s="2">
        <v>39000187.840000004</v>
      </c>
      <c r="L425" s="1" t="e">
        <f>INDEX(Cost!$D:$D,MATCH(รายละเอียด!$C425,Cost!$A:$A,0))</f>
        <v>#N/A</v>
      </c>
      <c r="M425" s="1" t="e">
        <f t="shared" si="19"/>
        <v>#N/A</v>
      </c>
      <c r="N425" s="2" t="e">
        <f t="shared" si="20"/>
        <v>#N/A</v>
      </c>
      <c r="O425" t="str">
        <f t="shared" si="18"/>
        <v>A</v>
      </c>
    </row>
    <row r="426" spans="1:15" customFormat="1" hidden="1">
      <c r="A426">
        <v>7</v>
      </c>
      <c r="B426" t="s">
        <v>879</v>
      </c>
      <c r="C426" t="s">
        <v>890</v>
      </c>
      <c r="D426" t="s">
        <v>891</v>
      </c>
      <c r="E426" t="s">
        <v>9</v>
      </c>
      <c r="F426" s="1">
        <v>144734991.16999999</v>
      </c>
      <c r="G426" s="1">
        <v>31010882.260000002</v>
      </c>
      <c r="H426" s="2">
        <v>4.67</v>
      </c>
      <c r="I426" s="1">
        <v>144734991.16999999</v>
      </c>
      <c r="J426" s="1">
        <v>31010882.260000002</v>
      </c>
      <c r="K426" s="2">
        <v>113724108.91</v>
      </c>
      <c r="L426" s="1" t="e">
        <f>INDEX(Cost!$D:$D,MATCH(รายละเอียด!$C426,Cost!$A:$A,0))</f>
        <v>#N/A</v>
      </c>
      <c r="M426" s="1" t="e">
        <f t="shared" si="19"/>
        <v>#N/A</v>
      </c>
      <c r="N426" s="2" t="e">
        <f t="shared" si="20"/>
        <v>#N/A</v>
      </c>
      <c r="O426" t="str">
        <f t="shared" si="18"/>
        <v>A</v>
      </c>
    </row>
    <row r="427" spans="1:15" customFormat="1" hidden="1">
      <c r="A427">
        <v>7</v>
      </c>
      <c r="B427" t="s">
        <v>879</v>
      </c>
      <c r="C427" t="s">
        <v>892</v>
      </c>
      <c r="D427" t="s">
        <v>893</v>
      </c>
      <c r="E427" t="s">
        <v>9</v>
      </c>
      <c r="F427" s="1">
        <v>31722173.859999999</v>
      </c>
      <c r="G427" s="1">
        <v>13397228.470000001</v>
      </c>
      <c r="H427" s="2">
        <v>2.37</v>
      </c>
      <c r="I427" s="1">
        <v>31717073.859999999</v>
      </c>
      <c r="J427" s="1">
        <v>13397228.470000001</v>
      </c>
      <c r="K427" s="2">
        <v>18319845.390000001</v>
      </c>
      <c r="L427" s="1" t="e">
        <f>INDEX(Cost!$D:$D,MATCH(รายละเอียด!$C427,Cost!$A:$A,0))</f>
        <v>#N/A</v>
      </c>
      <c r="M427" s="1" t="e">
        <f t="shared" si="19"/>
        <v>#N/A</v>
      </c>
      <c r="N427" s="2" t="e">
        <f t="shared" si="20"/>
        <v>#N/A</v>
      </c>
      <c r="O427" t="str">
        <f t="shared" si="18"/>
        <v>C</v>
      </c>
    </row>
    <row r="428" spans="1:15" customFormat="1" hidden="1">
      <c r="A428">
        <v>7</v>
      </c>
      <c r="B428" t="s">
        <v>879</v>
      </c>
      <c r="C428" t="s">
        <v>894</v>
      </c>
      <c r="D428" t="s">
        <v>895</v>
      </c>
      <c r="E428" t="s">
        <v>9</v>
      </c>
      <c r="F428" s="1">
        <v>31266156.739999998</v>
      </c>
      <c r="G428" s="1">
        <v>13635240.01</v>
      </c>
      <c r="H428" s="2">
        <v>2.29</v>
      </c>
      <c r="I428" s="1">
        <v>31266156.739999998</v>
      </c>
      <c r="J428" s="1">
        <v>13635240.01</v>
      </c>
      <c r="K428" s="2">
        <v>17630916.73</v>
      </c>
      <c r="L428" s="1" t="e">
        <f>INDEX(Cost!$D:$D,MATCH(รายละเอียด!$C428,Cost!$A:$A,0))</f>
        <v>#N/A</v>
      </c>
      <c r="M428" s="1" t="e">
        <f t="shared" si="19"/>
        <v>#N/A</v>
      </c>
      <c r="N428" s="2" t="e">
        <f t="shared" si="20"/>
        <v>#N/A</v>
      </c>
      <c r="O428" t="str">
        <f t="shared" si="18"/>
        <v>C</v>
      </c>
    </row>
    <row r="429" spans="1:15" customFormat="1" hidden="1">
      <c r="A429">
        <v>7</v>
      </c>
      <c r="B429" t="s">
        <v>879</v>
      </c>
      <c r="C429" t="s">
        <v>896</v>
      </c>
      <c r="D429" t="s">
        <v>897</v>
      </c>
      <c r="E429" t="s">
        <v>9</v>
      </c>
      <c r="F429" s="1">
        <v>41342104.280000001</v>
      </c>
      <c r="G429" s="1">
        <v>24514218.890000001</v>
      </c>
      <c r="H429" s="2">
        <v>1.69</v>
      </c>
      <c r="I429" s="1">
        <v>40529233.780000001</v>
      </c>
      <c r="J429" s="1">
        <v>24514218.890000001</v>
      </c>
      <c r="K429" s="2">
        <v>16015014.890000001</v>
      </c>
      <c r="L429" s="1" t="e">
        <f>INDEX(Cost!$D:$D,MATCH(รายละเอียด!$C429,Cost!$A:$A,0))</f>
        <v>#N/A</v>
      </c>
      <c r="M429" s="1" t="e">
        <f t="shared" si="19"/>
        <v>#N/A</v>
      </c>
      <c r="N429" s="2" t="e">
        <f t="shared" si="20"/>
        <v>#N/A</v>
      </c>
      <c r="O429" t="str">
        <f t="shared" si="18"/>
        <v>D</v>
      </c>
    </row>
    <row r="430" spans="1:15" customFormat="1" hidden="1">
      <c r="A430">
        <v>7</v>
      </c>
      <c r="B430" t="s">
        <v>879</v>
      </c>
      <c r="C430" t="s">
        <v>898</v>
      </c>
      <c r="D430" t="s">
        <v>899</v>
      </c>
      <c r="E430" t="s">
        <v>9</v>
      </c>
      <c r="F430" s="1">
        <v>27850677.940000001</v>
      </c>
      <c r="G430" s="1">
        <v>19393528.050000001</v>
      </c>
      <c r="H430" s="2">
        <v>1.44</v>
      </c>
      <c r="I430" s="1">
        <v>27596565.440000001</v>
      </c>
      <c r="J430" s="1">
        <v>19393528.050000001</v>
      </c>
      <c r="K430" s="2">
        <v>8203037.3899999997</v>
      </c>
      <c r="L430" s="1" t="e">
        <f>INDEX(Cost!$D:$D,MATCH(รายละเอียด!$C430,Cost!$A:$A,0))</f>
        <v>#N/A</v>
      </c>
      <c r="M430" s="1" t="e">
        <f t="shared" si="19"/>
        <v>#N/A</v>
      </c>
      <c r="N430" s="2" t="e">
        <f t="shared" si="20"/>
        <v>#N/A</v>
      </c>
      <c r="O430" t="str">
        <f t="shared" si="18"/>
        <v>not</v>
      </c>
    </row>
    <row r="431" spans="1:15" customFormat="1" hidden="1">
      <c r="A431">
        <v>7</v>
      </c>
      <c r="B431" t="s">
        <v>879</v>
      </c>
      <c r="C431" t="s">
        <v>900</v>
      </c>
      <c r="D431" t="s">
        <v>901</v>
      </c>
      <c r="E431" t="s">
        <v>9</v>
      </c>
      <c r="F431" s="1">
        <v>86883875.069999993</v>
      </c>
      <c r="G431" s="1">
        <v>15313197.390000001</v>
      </c>
      <c r="H431" s="2">
        <v>5.67</v>
      </c>
      <c r="I431" s="1">
        <v>86883875.069999993</v>
      </c>
      <c r="J431" s="1">
        <v>15313197.390000001</v>
      </c>
      <c r="K431" s="2">
        <v>71570677.680000007</v>
      </c>
      <c r="L431" s="1" t="e">
        <f>INDEX(Cost!$D:$D,MATCH(รายละเอียด!$C431,Cost!$A:$A,0))</f>
        <v>#N/A</v>
      </c>
      <c r="M431" s="1" t="e">
        <f t="shared" si="19"/>
        <v>#N/A</v>
      </c>
      <c r="N431" s="2" t="e">
        <f t="shared" si="20"/>
        <v>#N/A</v>
      </c>
      <c r="O431" t="str">
        <f t="shared" si="18"/>
        <v>A</v>
      </c>
    </row>
    <row r="432" spans="1:15" customFormat="1" hidden="1">
      <c r="A432">
        <v>7</v>
      </c>
      <c r="B432" t="s">
        <v>879</v>
      </c>
      <c r="C432" t="s">
        <v>902</v>
      </c>
      <c r="D432" t="s">
        <v>903</v>
      </c>
      <c r="E432" t="s">
        <v>9</v>
      </c>
      <c r="F432" s="1">
        <v>78743683.069999993</v>
      </c>
      <c r="G432" s="1">
        <v>31167502.010000002</v>
      </c>
      <c r="H432" s="2">
        <v>2.5299999999999998</v>
      </c>
      <c r="I432" s="1">
        <v>78743683.069999993</v>
      </c>
      <c r="J432" s="1">
        <v>31167502.010000002</v>
      </c>
      <c r="K432" s="2">
        <v>47576181.060000002</v>
      </c>
      <c r="L432" s="1" t="e">
        <f>INDEX(Cost!$D:$D,MATCH(รายละเอียด!$C432,Cost!$A:$A,0))</f>
        <v>#N/A</v>
      </c>
      <c r="M432" s="1" t="e">
        <f t="shared" si="19"/>
        <v>#N/A</v>
      </c>
      <c r="N432" s="2" t="e">
        <f t="shared" si="20"/>
        <v>#N/A</v>
      </c>
      <c r="O432" t="str">
        <f t="shared" si="18"/>
        <v>B</v>
      </c>
    </row>
    <row r="433" spans="1:15" customFormat="1" hidden="1">
      <c r="A433">
        <v>7</v>
      </c>
      <c r="B433" t="s">
        <v>879</v>
      </c>
      <c r="C433" t="s">
        <v>904</v>
      </c>
      <c r="D433" t="s">
        <v>905</v>
      </c>
      <c r="E433" t="s">
        <v>9</v>
      </c>
      <c r="F433" s="1">
        <v>15386263.48</v>
      </c>
      <c r="G433" s="1">
        <v>10804786.699999999</v>
      </c>
      <c r="H433" s="2">
        <v>1.42</v>
      </c>
      <c r="I433" s="1">
        <v>15386263.48</v>
      </c>
      <c r="J433" s="1">
        <v>10794786.699999999</v>
      </c>
      <c r="K433" s="2">
        <v>4591476.78</v>
      </c>
      <c r="L433" s="1" t="e">
        <f>INDEX(Cost!$D:$D,MATCH(รายละเอียด!$C433,Cost!$A:$A,0))</f>
        <v>#N/A</v>
      </c>
      <c r="M433" s="1" t="e">
        <f t="shared" si="19"/>
        <v>#N/A</v>
      </c>
      <c r="N433" s="2" t="e">
        <f t="shared" si="20"/>
        <v>#N/A</v>
      </c>
      <c r="O433" t="str">
        <f t="shared" si="18"/>
        <v>not</v>
      </c>
    </row>
    <row r="434" spans="1:15" customFormat="1" hidden="1">
      <c r="A434">
        <v>7</v>
      </c>
      <c r="B434" t="s">
        <v>879</v>
      </c>
      <c r="C434" t="s">
        <v>906</v>
      </c>
      <c r="D434" t="s">
        <v>907</v>
      </c>
      <c r="E434" t="s">
        <v>9</v>
      </c>
      <c r="F434" s="1">
        <v>126207086.23</v>
      </c>
      <c r="G434" s="1">
        <v>52630611.079999998</v>
      </c>
      <c r="H434" s="2">
        <v>2.4</v>
      </c>
      <c r="I434" s="1">
        <v>126207086.23</v>
      </c>
      <c r="J434" s="1">
        <v>52630611.079999998</v>
      </c>
      <c r="K434" s="2">
        <v>73576475.150000006</v>
      </c>
      <c r="L434" s="1" t="e">
        <f>INDEX(Cost!$D:$D,MATCH(รายละเอียด!$C434,Cost!$A:$A,0))</f>
        <v>#N/A</v>
      </c>
      <c r="M434" s="1" t="e">
        <f t="shared" si="19"/>
        <v>#N/A</v>
      </c>
      <c r="N434" s="2" t="e">
        <f t="shared" si="20"/>
        <v>#N/A</v>
      </c>
      <c r="O434" t="str">
        <f t="shared" si="18"/>
        <v>C</v>
      </c>
    </row>
    <row r="435" spans="1:15" customFormat="1" hidden="1">
      <c r="A435">
        <v>7</v>
      </c>
      <c r="B435" t="s">
        <v>879</v>
      </c>
      <c r="C435" t="s">
        <v>908</v>
      </c>
      <c r="D435" t="s">
        <v>909</v>
      </c>
      <c r="E435" t="s">
        <v>9</v>
      </c>
      <c r="F435" s="1">
        <v>17323727.82</v>
      </c>
      <c r="G435" s="1">
        <v>12820073.09</v>
      </c>
      <c r="H435" s="2">
        <v>1.35</v>
      </c>
      <c r="I435" s="1">
        <v>17092271.07</v>
      </c>
      <c r="J435" s="1">
        <v>12820073.09</v>
      </c>
      <c r="K435" s="2">
        <v>4272197.9800000004</v>
      </c>
      <c r="L435" s="1" t="e">
        <f>INDEX(Cost!$D:$D,MATCH(รายละเอียด!$C435,Cost!$A:$A,0))</f>
        <v>#N/A</v>
      </c>
      <c r="M435" s="1" t="e">
        <f t="shared" si="19"/>
        <v>#N/A</v>
      </c>
      <c r="N435" s="2" t="e">
        <f t="shared" si="20"/>
        <v>#N/A</v>
      </c>
      <c r="O435" t="str">
        <f t="shared" si="18"/>
        <v>not</v>
      </c>
    </row>
    <row r="436" spans="1:15" customFormat="1" hidden="1">
      <c r="A436">
        <v>7</v>
      </c>
      <c r="B436" t="s">
        <v>879</v>
      </c>
      <c r="C436" t="s">
        <v>910</v>
      </c>
      <c r="D436" t="s">
        <v>911</v>
      </c>
      <c r="E436" t="s">
        <v>9</v>
      </c>
      <c r="F436" s="1">
        <v>33183187.629999999</v>
      </c>
      <c r="G436" s="1">
        <v>9013359.0800000001</v>
      </c>
      <c r="H436" s="2">
        <v>3.68</v>
      </c>
      <c r="I436" s="1">
        <v>33166239.129999999</v>
      </c>
      <c r="J436" s="1">
        <v>9013359.0800000001</v>
      </c>
      <c r="K436" s="2">
        <v>24152880.050000001</v>
      </c>
      <c r="L436" s="1" t="e">
        <f>INDEX(Cost!$D:$D,MATCH(รายละเอียด!$C436,Cost!$A:$A,0))</f>
        <v>#N/A</v>
      </c>
      <c r="M436" s="1" t="e">
        <f t="shared" si="19"/>
        <v>#N/A</v>
      </c>
      <c r="N436" s="2" t="e">
        <f t="shared" si="20"/>
        <v>#N/A</v>
      </c>
      <c r="O436" t="str">
        <f t="shared" si="18"/>
        <v>A</v>
      </c>
    </row>
    <row r="437" spans="1:15" customFormat="1" hidden="1">
      <c r="A437">
        <v>7</v>
      </c>
      <c r="B437" t="s">
        <v>879</v>
      </c>
      <c r="C437" t="s">
        <v>912</v>
      </c>
      <c r="D437" t="s">
        <v>913</v>
      </c>
      <c r="E437" t="s">
        <v>9</v>
      </c>
      <c r="F437" s="1">
        <v>9293568.5899999999</v>
      </c>
      <c r="G437" s="1">
        <v>11015219.109999999</v>
      </c>
      <c r="H437" s="2">
        <v>0.84</v>
      </c>
      <c r="I437" s="1">
        <v>9217988.5899999999</v>
      </c>
      <c r="J437" s="1">
        <v>11015219.109999999</v>
      </c>
      <c r="K437" s="2">
        <v>-1797230.52</v>
      </c>
      <c r="L437" s="1" t="e">
        <f>INDEX(Cost!$D:$D,MATCH(รายละเอียด!$C437,Cost!$A:$A,0))</f>
        <v>#N/A</v>
      </c>
      <c r="M437" s="1" t="e">
        <f t="shared" si="19"/>
        <v>#N/A</v>
      </c>
      <c r="N437" s="2" t="e">
        <f t="shared" si="20"/>
        <v>#N/A</v>
      </c>
      <c r="O437" t="str">
        <f t="shared" si="18"/>
        <v>not</v>
      </c>
    </row>
    <row r="438" spans="1:15" customFormat="1" hidden="1">
      <c r="A438">
        <v>7</v>
      </c>
      <c r="B438" t="s">
        <v>879</v>
      </c>
      <c r="C438" t="s">
        <v>914</v>
      </c>
      <c r="D438" t="s">
        <v>915</v>
      </c>
      <c r="E438" t="s">
        <v>9</v>
      </c>
      <c r="F438" s="1">
        <v>29628003.199999999</v>
      </c>
      <c r="G438" s="1">
        <v>8765442.7899999991</v>
      </c>
      <c r="H438" s="2">
        <v>3.38</v>
      </c>
      <c r="I438" s="1">
        <v>29368473.199999999</v>
      </c>
      <c r="J438" s="1">
        <v>8765442.7899999991</v>
      </c>
      <c r="K438" s="2">
        <v>20603030.41</v>
      </c>
      <c r="L438" s="1" t="e">
        <f>INDEX(Cost!$D:$D,MATCH(รายละเอียด!$C438,Cost!$A:$A,0))</f>
        <v>#N/A</v>
      </c>
      <c r="M438" s="1" t="e">
        <f t="shared" si="19"/>
        <v>#N/A</v>
      </c>
      <c r="N438" s="2" t="e">
        <f t="shared" si="20"/>
        <v>#N/A</v>
      </c>
      <c r="O438" t="str">
        <f t="shared" si="18"/>
        <v>A</v>
      </c>
    </row>
    <row r="439" spans="1:15" customFormat="1" hidden="1">
      <c r="A439">
        <v>7</v>
      </c>
      <c r="B439" t="s">
        <v>916</v>
      </c>
      <c r="C439" t="s">
        <v>917</v>
      </c>
      <c r="D439" t="s">
        <v>918</v>
      </c>
      <c r="E439" t="s">
        <v>6</v>
      </c>
      <c r="F439" s="1">
        <v>501945351.19999999</v>
      </c>
      <c r="G439" s="1">
        <v>741207554.20000005</v>
      </c>
      <c r="H439" s="2">
        <v>0.68</v>
      </c>
      <c r="I439" s="1">
        <v>501945351.19999999</v>
      </c>
      <c r="J439" s="1">
        <v>730563823</v>
      </c>
      <c r="K439" s="2">
        <v>-228618471.80000001</v>
      </c>
      <c r="L439" s="1" t="e">
        <f>INDEX(Cost!$D:$D,MATCH(รายละเอียด!$C439,Cost!$A:$A,0))</f>
        <v>#N/A</v>
      </c>
      <c r="M439" s="1" t="e">
        <f t="shared" si="19"/>
        <v>#N/A</v>
      </c>
      <c r="N439" s="2" t="e">
        <f t="shared" si="20"/>
        <v>#N/A</v>
      </c>
      <c r="O439" t="str">
        <f t="shared" si="18"/>
        <v>not</v>
      </c>
    </row>
    <row r="440" spans="1:15" customFormat="1" hidden="1">
      <c r="A440">
        <v>7</v>
      </c>
      <c r="B440" t="s">
        <v>916</v>
      </c>
      <c r="C440" t="s">
        <v>919</v>
      </c>
      <c r="D440" t="s">
        <v>920</v>
      </c>
      <c r="E440" t="s">
        <v>9</v>
      </c>
      <c r="F440" s="1">
        <v>37560176.700000003</v>
      </c>
      <c r="G440" s="1">
        <v>47157417.990000002</v>
      </c>
      <c r="H440" s="2">
        <v>0.8</v>
      </c>
      <c r="I440" s="1">
        <v>36632718.700000003</v>
      </c>
      <c r="J440" s="1">
        <v>47157417.990000002</v>
      </c>
      <c r="K440" s="2">
        <v>-10524699.289999999</v>
      </c>
      <c r="L440" s="1" t="e">
        <f>INDEX(Cost!$D:$D,MATCH(รายละเอียด!$C440,Cost!$A:$A,0))</f>
        <v>#N/A</v>
      </c>
      <c r="M440" s="1" t="e">
        <f t="shared" si="19"/>
        <v>#N/A</v>
      </c>
      <c r="N440" s="2" t="e">
        <f t="shared" si="20"/>
        <v>#N/A</v>
      </c>
      <c r="O440" t="str">
        <f t="shared" si="18"/>
        <v>not</v>
      </c>
    </row>
    <row r="441" spans="1:15" customFormat="1" hidden="1">
      <c r="A441">
        <v>7</v>
      </c>
      <c r="B441" t="s">
        <v>916</v>
      </c>
      <c r="C441" t="s">
        <v>921</v>
      </c>
      <c r="D441" t="s">
        <v>922</v>
      </c>
      <c r="E441" t="s">
        <v>9</v>
      </c>
      <c r="F441" s="1">
        <v>17043733.699999999</v>
      </c>
      <c r="G441" s="1">
        <v>18436352.059999999</v>
      </c>
      <c r="H441" s="2">
        <v>0.92</v>
      </c>
      <c r="I441" s="1">
        <v>16662953.5</v>
      </c>
      <c r="J441" s="1">
        <v>18436352.059999999</v>
      </c>
      <c r="K441" s="2">
        <v>-1773398.56</v>
      </c>
      <c r="L441" s="1" t="e">
        <f>INDEX(Cost!$D:$D,MATCH(รายละเอียด!$C441,Cost!$A:$A,0))</f>
        <v>#N/A</v>
      </c>
      <c r="M441" s="1" t="e">
        <f t="shared" si="19"/>
        <v>#N/A</v>
      </c>
      <c r="N441" s="2" t="e">
        <f t="shared" si="20"/>
        <v>#N/A</v>
      </c>
      <c r="O441" t="str">
        <f t="shared" si="18"/>
        <v>not</v>
      </c>
    </row>
    <row r="442" spans="1:15" customFormat="1" hidden="1">
      <c r="A442">
        <v>7</v>
      </c>
      <c r="B442" t="s">
        <v>916</v>
      </c>
      <c r="C442" t="s">
        <v>923</v>
      </c>
      <c r="D442" t="s">
        <v>924</v>
      </c>
      <c r="E442" t="s">
        <v>9</v>
      </c>
      <c r="F442" s="1">
        <v>99913172.769999996</v>
      </c>
      <c r="G442" s="1">
        <v>21793215.920000002</v>
      </c>
      <c r="H442" s="2">
        <v>4.58</v>
      </c>
      <c r="I442" s="1">
        <v>99913172.769999996</v>
      </c>
      <c r="J442" s="1">
        <v>21793215.920000002</v>
      </c>
      <c r="K442" s="2">
        <v>78119956.849999994</v>
      </c>
      <c r="L442" s="1" t="e">
        <f>INDEX(Cost!$D:$D,MATCH(รายละเอียด!$C442,Cost!$A:$A,0))</f>
        <v>#N/A</v>
      </c>
      <c r="M442" s="1" t="e">
        <f t="shared" si="19"/>
        <v>#N/A</v>
      </c>
      <c r="N442" s="2" t="e">
        <f t="shared" si="20"/>
        <v>#N/A</v>
      </c>
      <c r="O442" t="str">
        <f t="shared" si="18"/>
        <v>A</v>
      </c>
    </row>
    <row r="443" spans="1:15" customFormat="1" hidden="1">
      <c r="A443">
        <v>7</v>
      </c>
      <c r="B443" t="s">
        <v>916</v>
      </c>
      <c r="C443" t="s">
        <v>925</v>
      </c>
      <c r="D443" t="s">
        <v>926</v>
      </c>
      <c r="E443" t="s">
        <v>47</v>
      </c>
      <c r="F443" s="1">
        <v>346405319.73000002</v>
      </c>
      <c r="G443" s="1">
        <v>247407262.13</v>
      </c>
      <c r="H443" s="2">
        <v>1.4</v>
      </c>
      <c r="I443" s="1">
        <v>346405319.73000002</v>
      </c>
      <c r="J443" s="1">
        <v>247407262.13</v>
      </c>
      <c r="K443" s="2">
        <v>98998057.599999994</v>
      </c>
      <c r="L443" s="1" t="e">
        <f>INDEX(Cost!$D:$D,MATCH(รายละเอียด!$C443,Cost!$A:$A,0))</f>
        <v>#N/A</v>
      </c>
      <c r="M443" s="1" t="e">
        <f t="shared" si="19"/>
        <v>#N/A</v>
      </c>
      <c r="N443" s="2" t="e">
        <f t="shared" si="20"/>
        <v>#N/A</v>
      </c>
      <c r="O443" t="str">
        <f t="shared" si="18"/>
        <v>not</v>
      </c>
    </row>
    <row r="444" spans="1:15" customFormat="1" hidden="1">
      <c r="A444">
        <v>7</v>
      </c>
      <c r="B444" t="s">
        <v>916</v>
      </c>
      <c r="C444" t="s">
        <v>927</v>
      </c>
      <c r="D444" t="s">
        <v>928</v>
      </c>
      <c r="E444" t="s">
        <v>9</v>
      </c>
      <c r="F444" s="1">
        <v>41575917.420000002</v>
      </c>
      <c r="G444" s="1">
        <v>39302503.009999998</v>
      </c>
      <c r="H444" s="2">
        <v>1.06</v>
      </c>
      <c r="I444" s="1">
        <v>41575917.420000002</v>
      </c>
      <c r="J444" s="1">
        <v>39302503.009999998</v>
      </c>
      <c r="K444" s="2">
        <v>2273414.41</v>
      </c>
      <c r="L444" s="1" t="e">
        <f>INDEX(Cost!$D:$D,MATCH(รายละเอียด!$C444,Cost!$A:$A,0))</f>
        <v>#N/A</v>
      </c>
      <c r="M444" s="1" t="e">
        <f t="shared" si="19"/>
        <v>#N/A</v>
      </c>
      <c r="N444" s="2" t="e">
        <f t="shared" si="20"/>
        <v>#N/A</v>
      </c>
      <c r="O444" t="str">
        <f t="shared" si="18"/>
        <v>not</v>
      </c>
    </row>
    <row r="445" spans="1:15" customFormat="1" hidden="1">
      <c r="A445">
        <v>7</v>
      </c>
      <c r="B445" t="s">
        <v>916</v>
      </c>
      <c r="C445" t="s">
        <v>929</v>
      </c>
      <c r="D445" t="s">
        <v>930</v>
      </c>
      <c r="E445" t="s">
        <v>9</v>
      </c>
      <c r="F445" s="1">
        <v>67753351.579999998</v>
      </c>
      <c r="G445" s="1">
        <v>69452108.299999997</v>
      </c>
      <c r="H445" s="2">
        <v>0.98</v>
      </c>
      <c r="I445" s="1">
        <v>67753351.579999998</v>
      </c>
      <c r="J445" s="1">
        <v>69452108.299999997</v>
      </c>
      <c r="K445" s="2">
        <v>-1698756.72</v>
      </c>
      <c r="L445" s="1" t="e">
        <f>INDEX(Cost!$D:$D,MATCH(รายละเอียด!$C445,Cost!$A:$A,0))</f>
        <v>#N/A</v>
      </c>
      <c r="M445" s="1" t="e">
        <f t="shared" si="19"/>
        <v>#N/A</v>
      </c>
      <c r="N445" s="2" t="e">
        <f t="shared" si="20"/>
        <v>#N/A</v>
      </c>
      <c r="O445" t="str">
        <f t="shared" si="18"/>
        <v>not</v>
      </c>
    </row>
    <row r="446" spans="1:15" customFormat="1" hidden="1">
      <c r="A446">
        <v>7</v>
      </c>
      <c r="B446" t="s">
        <v>916</v>
      </c>
      <c r="C446" t="s">
        <v>931</v>
      </c>
      <c r="D446" t="s">
        <v>932</v>
      </c>
      <c r="E446" t="s">
        <v>9</v>
      </c>
      <c r="F446" s="1">
        <v>30273863.91</v>
      </c>
      <c r="G446" s="1">
        <v>16230880.5</v>
      </c>
      <c r="H446" s="2">
        <v>1.87</v>
      </c>
      <c r="I446" s="1">
        <v>30270363.91</v>
      </c>
      <c r="J446" s="1">
        <v>16230880.5</v>
      </c>
      <c r="K446" s="2">
        <v>14039483.41</v>
      </c>
      <c r="L446" s="1" t="e">
        <f>INDEX(Cost!$D:$D,MATCH(รายละเอียด!$C446,Cost!$A:$A,0))</f>
        <v>#N/A</v>
      </c>
      <c r="M446" s="1" t="e">
        <f t="shared" si="19"/>
        <v>#N/A</v>
      </c>
      <c r="N446" s="2" t="e">
        <f t="shared" si="20"/>
        <v>#N/A</v>
      </c>
      <c r="O446" t="str">
        <f t="shared" si="18"/>
        <v>D</v>
      </c>
    </row>
    <row r="447" spans="1:15" customFormat="1" hidden="1">
      <c r="A447">
        <v>7</v>
      </c>
      <c r="B447" t="s">
        <v>916</v>
      </c>
      <c r="C447" t="s">
        <v>933</v>
      </c>
      <c r="D447" t="s">
        <v>934</v>
      </c>
      <c r="E447" t="s">
        <v>9</v>
      </c>
      <c r="F447" s="1">
        <v>151652943.72999999</v>
      </c>
      <c r="G447" s="1">
        <v>53104011.259999998</v>
      </c>
      <c r="H447" s="2">
        <v>2.86</v>
      </c>
      <c r="I447" s="1">
        <v>151652943.72999999</v>
      </c>
      <c r="J447" s="1">
        <v>53104011.259999998</v>
      </c>
      <c r="K447" s="2">
        <v>98548932.469999999</v>
      </c>
      <c r="L447" s="1" t="e">
        <f>INDEX(Cost!$D:$D,MATCH(รายละเอียด!$C447,Cost!$A:$A,0))</f>
        <v>#N/A</v>
      </c>
      <c r="M447" s="1" t="e">
        <f t="shared" si="19"/>
        <v>#N/A</v>
      </c>
      <c r="N447" s="2" t="e">
        <f t="shared" si="20"/>
        <v>#N/A</v>
      </c>
      <c r="O447" t="str">
        <f t="shared" si="18"/>
        <v>B</v>
      </c>
    </row>
    <row r="448" spans="1:15" customFormat="1" hidden="1">
      <c r="A448">
        <v>7</v>
      </c>
      <c r="B448" t="s">
        <v>916</v>
      </c>
      <c r="C448" t="s">
        <v>935</v>
      </c>
      <c r="D448" t="s">
        <v>936</v>
      </c>
      <c r="E448" t="s">
        <v>9</v>
      </c>
      <c r="F448" s="1">
        <v>8074809.2199999997</v>
      </c>
      <c r="G448" s="1">
        <v>7821744.1299999999</v>
      </c>
      <c r="H448" s="2">
        <v>1.03</v>
      </c>
      <c r="I448" s="1">
        <v>8074809.2199999997</v>
      </c>
      <c r="J448" s="1">
        <v>7821744.1299999999</v>
      </c>
      <c r="K448" s="2">
        <v>253065.09</v>
      </c>
      <c r="L448" s="1" t="e">
        <f>INDEX(Cost!$D:$D,MATCH(รายละเอียด!$C448,Cost!$A:$A,0))</f>
        <v>#N/A</v>
      </c>
      <c r="M448" s="1" t="e">
        <f t="shared" si="19"/>
        <v>#N/A</v>
      </c>
      <c r="N448" s="2" t="e">
        <f t="shared" si="20"/>
        <v>#N/A</v>
      </c>
      <c r="O448" t="str">
        <f t="shared" si="18"/>
        <v>not</v>
      </c>
    </row>
    <row r="449" spans="1:15" customFormat="1" hidden="1">
      <c r="A449">
        <v>7</v>
      </c>
      <c r="B449" t="s">
        <v>916</v>
      </c>
      <c r="C449" t="s">
        <v>937</v>
      </c>
      <c r="D449" t="s">
        <v>938</v>
      </c>
      <c r="E449" t="s">
        <v>9</v>
      </c>
      <c r="F449" s="1">
        <v>191224306.22</v>
      </c>
      <c r="G449" s="1">
        <v>50096356.060000002</v>
      </c>
      <c r="H449" s="2">
        <v>3.82</v>
      </c>
      <c r="I449" s="1">
        <v>191223417.22</v>
      </c>
      <c r="J449" s="1">
        <v>50096356.060000002</v>
      </c>
      <c r="K449" s="2">
        <v>141127061.16</v>
      </c>
      <c r="L449" s="1" t="e">
        <f>INDEX(Cost!$D:$D,MATCH(รายละเอียด!$C449,Cost!$A:$A,0))</f>
        <v>#N/A</v>
      </c>
      <c r="M449" s="1" t="e">
        <f t="shared" si="19"/>
        <v>#N/A</v>
      </c>
      <c r="N449" s="2" t="e">
        <f t="shared" si="20"/>
        <v>#N/A</v>
      </c>
      <c r="O449" t="str">
        <f t="shared" si="18"/>
        <v>A</v>
      </c>
    </row>
    <row r="450" spans="1:15" customFormat="1" hidden="1">
      <c r="A450">
        <v>7</v>
      </c>
      <c r="B450" t="s">
        <v>916</v>
      </c>
      <c r="C450" t="s">
        <v>939</v>
      </c>
      <c r="D450" t="s">
        <v>940</v>
      </c>
      <c r="E450" t="s">
        <v>9</v>
      </c>
      <c r="F450" s="1">
        <v>21556766.199999999</v>
      </c>
      <c r="G450" s="1">
        <v>18535848.66</v>
      </c>
      <c r="H450" s="2">
        <v>1.1599999999999999</v>
      </c>
      <c r="I450" s="1">
        <v>21541626.199999999</v>
      </c>
      <c r="J450" s="1">
        <v>18547848.66</v>
      </c>
      <c r="K450" s="2">
        <v>2993777.54</v>
      </c>
      <c r="L450" s="1" t="e">
        <f>INDEX(Cost!$D:$D,MATCH(รายละเอียด!$C450,Cost!$A:$A,0))</f>
        <v>#N/A</v>
      </c>
      <c r="M450" s="1" t="e">
        <f t="shared" si="19"/>
        <v>#N/A</v>
      </c>
      <c r="N450" s="2" t="e">
        <f t="shared" si="20"/>
        <v>#N/A</v>
      </c>
      <c r="O450" t="str">
        <f t="shared" si="18"/>
        <v>not</v>
      </c>
    </row>
    <row r="451" spans="1:15" customFormat="1" hidden="1">
      <c r="A451">
        <v>7</v>
      </c>
      <c r="B451" t="s">
        <v>916</v>
      </c>
      <c r="C451" t="s">
        <v>941</v>
      </c>
      <c r="D451" t="s">
        <v>942</v>
      </c>
      <c r="E451" t="s">
        <v>9</v>
      </c>
      <c r="F451" s="1">
        <v>43596937.670000002</v>
      </c>
      <c r="G451" s="1">
        <v>17347774.329999998</v>
      </c>
      <c r="H451" s="2">
        <v>2.5099999999999998</v>
      </c>
      <c r="I451" s="1">
        <v>43473303.109999999</v>
      </c>
      <c r="J451" s="1">
        <v>17347774.329999998</v>
      </c>
      <c r="K451" s="2">
        <v>26125528.780000001</v>
      </c>
      <c r="L451" s="1" t="e">
        <f>INDEX(Cost!$D:$D,MATCH(รายละเอียด!$C451,Cost!$A:$A,0))</f>
        <v>#N/A</v>
      </c>
      <c r="M451" s="1" t="e">
        <f t="shared" si="19"/>
        <v>#N/A</v>
      </c>
      <c r="N451" s="2" t="e">
        <f t="shared" si="20"/>
        <v>#N/A</v>
      </c>
      <c r="O451" t="str">
        <f t="shared" si="18"/>
        <v>B</v>
      </c>
    </row>
    <row r="452" spans="1:15" customFormat="1" hidden="1">
      <c r="A452">
        <v>7</v>
      </c>
      <c r="B452" t="s">
        <v>916</v>
      </c>
      <c r="C452" t="s">
        <v>943</v>
      </c>
      <c r="D452" t="s">
        <v>944</v>
      </c>
      <c r="E452" t="s">
        <v>9</v>
      </c>
      <c r="F452" s="1">
        <v>83070046.640000001</v>
      </c>
      <c r="G452" s="1">
        <v>16123006.09</v>
      </c>
      <c r="H452" s="2">
        <v>5.15</v>
      </c>
      <c r="I452" s="1">
        <v>82107108.640000001</v>
      </c>
      <c r="J452" s="1">
        <v>16123006.09</v>
      </c>
      <c r="K452" s="2">
        <v>65984102.549999997</v>
      </c>
      <c r="L452" s="1" t="e">
        <f>INDEX(Cost!$D:$D,MATCH(รายละเอียด!$C452,Cost!$A:$A,0))</f>
        <v>#N/A</v>
      </c>
      <c r="M452" s="1" t="e">
        <f t="shared" si="19"/>
        <v>#N/A</v>
      </c>
      <c r="N452" s="2" t="e">
        <f t="shared" si="20"/>
        <v>#N/A</v>
      </c>
      <c r="O452" t="str">
        <f t="shared" si="18"/>
        <v>A</v>
      </c>
    </row>
    <row r="453" spans="1:15" customFormat="1" hidden="1">
      <c r="A453">
        <v>7</v>
      </c>
      <c r="B453" t="s">
        <v>916</v>
      </c>
      <c r="C453" t="s">
        <v>945</v>
      </c>
      <c r="D453" t="s">
        <v>946</v>
      </c>
      <c r="E453" t="s">
        <v>9</v>
      </c>
      <c r="F453" s="1">
        <v>23535421.690000001</v>
      </c>
      <c r="G453" s="1">
        <v>49394701.869999997</v>
      </c>
      <c r="H453" s="2">
        <v>0.48</v>
      </c>
      <c r="I453" s="1">
        <v>23535421.690000001</v>
      </c>
      <c r="J453" s="1">
        <v>49394701.869999997</v>
      </c>
      <c r="K453" s="2">
        <v>-25859280.18</v>
      </c>
      <c r="L453" s="1" t="e">
        <f>INDEX(Cost!$D:$D,MATCH(รายละเอียด!$C453,Cost!$A:$A,0))</f>
        <v>#N/A</v>
      </c>
      <c r="M453" s="1" t="e">
        <f t="shared" si="19"/>
        <v>#N/A</v>
      </c>
      <c r="N453" s="2" t="e">
        <f t="shared" si="20"/>
        <v>#N/A</v>
      </c>
      <c r="O453" t="str">
        <f t="shared" si="18"/>
        <v>not</v>
      </c>
    </row>
    <row r="454" spans="1:15" customFormat="1" hidden="1">
      <c r="A454">
        <v>7</v>
      </c>
      <c r="B454" t="s">
        <v>916</v>
      </c>
      <c r="C454" t="s">
        <v>947</v>
      </c>
      <c r="D454" t="s">
        <v>948</v>
      </c>
      <c r="E454" t="s">
        <v>9</v>
      </c>
      <c r="F454" s="1">
        <v>62182993.710000001</v>
      </c>
      <c r="G454" s="1">
        <v>21023527.059999999</v>
      </c>
      <c r="H454" s="2">
        <v>2.96</v>
      </c>
      <c r="I454" s="1">
        <v>61676273.710000001</v>
      </c>
      <c r="J454" s="1">
        <v>21023527.059999999</v>
      </c>
      <c r="K454" s="2">
        <v>40652746.649999999</v>
      </c>
      <c r="L454" s="1" t="e">
        <f>INDEX(Cost!$D:$D,MATCH(รายละเอียด!$C454,Cost!$A:$A,0))</f>
        <v>#N/A</v>
      </c>
      <c r="M454" s="1" t="e">
        <f t="shared" si="19"/>
        <v>#N/A</v>
      </c>
      <c r="N454" s="2" t="e">
        <f t="shared" si="20"/>
        <v>#N/A</v>
      </c>
      <c r="O454" t="str">
        <f t="shared" ref="O454:O517" si="21">IF(H454&gt;3,"A",IF(H454&gt;=2.51,"B",IF(H454&gt;=2.01,"C",IF(H454&gt;=1.51,"D","not"))))</f>
        <v>B</v>
      </c>
    </row>
    <row r="455" spans="1:15" customFormat="1" hidden="1">
      <c r="A455">
        <v>7</v>
      </c>
      <c r="B455" t="s">
        <v>916</v>
      </c>
      <c r="C455" t="s">
        <v>949</v>
      </c>
      <c r="D455" t="s">
        <v>950</v>
      </c>
      <c r="E455" t="s">
        <v>9</v>
      </c>
      <c r="F455" s="1">
        <v>25079029.469999999</v>
      </c>
      <c r="G455" s="1">
        <v>29739357.120000001</v>
      </c>
      <c r="H455" s="2">
        <v>0.84</v>
      </c>
      <c r="I455" s="1">
        <v>25079029.469999999</v>
      </c>
      <c r="J455" s="1">
        <v>29739357.120000001</v>
      </c>
      <c r="K455" s="2">
        <v>-4660327.6500000004</v>
      </c>
      <c r="L455" s="1" t="e">
        <f>INDEX(Cost!$D:$D,MATCH(รายละเอียด!$C455,Cost!$A:$A,0))</f>
        <v>#N/A</v>
      </c>
      <c r="M455" s="1" t="e">
        <f t="shared" ref="M455:M497" si="22">(L455/11)*3</f>
        <v>#N/A</v>
      </c>
      <c r="N455" s="2" t="e">
        <f t="shared" ref="N455:N518" si="23">K455-M455</f>
        <v>#N/A</v>
      </c>
      <c r="O455" t="str">
        <f t="shared" si="21"/>
        <v>not</v>
      </c>
    </row>
    <row r="456" spans="1:15" customFormat="1" hidden="1">
      <c r="A456">
        <v>7</v>
      </c>
      <c r="B456" t="s">
        <v>916</v>
      </c>
      <c r="C456" t="s">
        <v>951</v>
      </c>
      <c r="D456" t="s">
        <v>952</v>
      </c>
      <c r="E456" t="s">
        <v>9</v>
      </c>
      <c r="F456" s="1">
        <v>15550914.960000001</v>
      </c>
      <c r="G456" s="1">
        <v>21696122.719999999</v>
      </c>
      <c r="H456" s="2">
        <v>0.72</v>
      </c>
      <c r="I456" s="1">
        <v>15146860.810000001</v>
      </c>
      <c r="J456" s="1">
        <v>21696122.719999999</v>
      </c>
      <c r="K456" s="2">
        <v>-6549261.9100000001</v>
      </c>
      <c r="L456" s="1" t="e">
        <f>INDEX(Cost!$D:$D,MATCH(รายละเอียด!$C456,Cost!$A:$A,0))</f>
        <v>#N/A</v>
      </c>
      <c r="M456" s="1" t="e">
        <f t="shared" si="22"/>
        <v>#N/A</v>
      </c>
      <c r="N456" s="2" t="e">
        <f t="shared" si="23"/>
        <v>#N/A</v>
      </c>
      <c r="O456" t="str">
        <f t="shared" si="21"/>
        <v>not</v>
      </c>
    </row>
    <row r="457" spans="1:15" customFormat="1" hidden="1">
      <c r="A457">
        <v>7</v>
      </c>
      <c r="B457" t="s">
        <v>916</v>
      </c>
      <c r="C457" t="s">
        <v>953</v>
      </c>
      <c r="D457" t="s">
        <v>954</v>
      </c>
      <c r="E457" t="s">
        <v>9</v>
      </c>
      <c r="F457" s="1">
        <v>7463439.25</v>
      </c>
      <c r="G457" s="1">
        <v>19565117.77</v>
      </c>
      <c r="H457" s="2">
        <v>0.38</v>
      </c>
      <c r="I457" s="1">
        <v>7254056.8200000003</v>
      </c>
      <c r="J457" s="1">
        <v>19565117.77</v>
      </c>
      <c r="K457" s="2">
        <v>-12311060.949999999</v>
      </c>
      <c r="L457" s="1" t="e">
        <f>INDEX(Cost!$D:$D,MATCH(รายละเอียด!$C457,Cost!$A:$A,0))</f>
        <v>#N/A</v>
      </c>
      <c r="M457" s="1" t="e">
        <f t="shared" si="22"/>
        <v>#N/A</v>
      </c>
      <c r="N457" s="2" t="e">
        <f t="shared" si="23"/>
        <v>#N/A</v>
      </c>
      <c r="O457" t="str">
        <f t="shared" si="21"/>
        <v>not</v>
      </c>
    </row>
    <row r="458" spans="1:15" customFormat="1" hidden="1">
      <c r="A458">
        <v>7</v>
      </c>
      <c r="B458" t="s">
        <v>916</v>
      </c>
      <c r="C458" t="s">
        <v>955</v>
      </c>
      <c r="D458" t="s">
        <v>956</v>
      </c>
      <c r="E458" t="s">
        <v>9</v>
      </c>
      <c r="F458" s="1">
        <v>75283732.760000005</v>
      </c>
      <c r="G458" s="1">
        <v>52770321.359999999</v>
      </c>
      <c r="H458" s="2">
        <v>1.43</v>
      </c>
      <c r="I458" s="1">
        <v>75283732.760000005</v>
      </c>
      <c r="J458" s="1">
        <v>52770321.359999999</v>
      </c>
      <c r="K458" s="2">
        <v>22513411.399999999</v>
      </c>
      <c r="L458" s="1" t="e">
        <f>INDEX(Cost!$D:$D,MATCH(รายละเอียด!$C458,Cost!$A:$A,0))</f>
        <v>#N/A</v>
      </c>
      <c r="M458" s="1" t="e">
        <f t="shared" si="22"/>
        <v>#N/A</v>
      </c>
      <c r="N458" s="2" t="e">
        <f t="shared" si="23"/>
        <v>#N/A</v>
      </c>
      <c r="O458" t="str">
        <f t="shared" si="21"/>
        <v>not</v>
      </c>
    </row>
    <row r="459" spans="1:15" customFormat="1" hidden="1">
      <c r="A459">
        <v>7</v>
      </c>
      <c r="B459" t="s">
        <v>916</v>
      </c>
      <c r="C459" t="s">
        <v>957</v>
      </c>
      <c r="D459" t="s">
        <v>958</v>
      </c>
      <c r="E459" t="s">
        <v>47</v>
      </c>
      <c r="F459" s="1">
        <v>138799366.99000001</v>
      </c>
      <c r="G459" s="1">
        <v>61254034.140000001</v>
      </c>
      <c r="H459" s="2">
        <v>2.27</v>
      </c>
      <c r="I459" s="1">
        <v>138799366.99000001</v>
      </c>
      <c r="J459" s="1">
        <v>61254034.140000001</v>
      </c>
      <c r="K459" s="2">
        <v>77545332.849999994</v>
      </c>
      <c r="L459" s="1" t="e">
        <f>INDEX(Cost!$D:$D,MATCH(รายละเอียด!$C459,Cost!$A:$A,0))</f>
        <v>#N/A</v>
      </c>
      <c r="M459" s="1" t="e">
        <f t="shared" si="22"/>
        <v>#N/A</v>
      </c>
      <c r="N459" s="2" t="e">
        <f t="shared" si="23"/>
        <v>#N/A</v>
      </c>
      <c r="O459" t="str">
        <f t="shared" si="21"/>
        <v>C</v>
      </c>
    </row>
    <row r="460" spans="1:15" customFormat="1" hidden="1">
      <c r="A460">
        <v>7</v>
      </c>
      <c r="B460" t="s">
        <v>916</v>
      </c>
      <c r="C460" t="s">
        <v>959</v>
      </c>
      <c r="D460" t="s">
        <v>960</v>
      </c>
      <c r="E460" t="s">
        <v>9</v>
      </c>
      <c r="F460" s="1">
        <v>12471445.970000001</v>
      </c>
      <c r="G460" s="1">
        <v>13991877.09</v>
      </c>
      <c r="H460" s="2">
        <v>0.89</v>
      </c>
      <c r="I460" s="1">
        <v>12454691.58</v>
      </c>
      <c r="J460" s="1">
        <v>13991877.09</v>
      </c>
      <c r="K460" s="2">
        <v>-1537185.51</v>
      </c>
      <c r="L460" s="1" t="e">
        <f>INDEX(Cost!$D:$D,MATCH(รายละเอียด!$C460,Cost!$A:$A,0))</f>
        <v>#N/A</v>
      </c>
      <c r="M460" s="1" t="e">
        <f t="shared" si="22"/>
        <v>#N/A</v>
      </c>
      <c r="N460" s="2" t="e">
        <f t="shared" si="23"/>
        <v>#N/A</v>
      </c>
      <c r="O460" t="str">
        <f t="shared" si="21"/>
        <v>not</v>
      </c>
    </row>
    <row r="461" spans="1:15" customFormat="1" hidden="1">
      <c r="A461">
        <v>7</v>
      </c>
      <c r="B461" t="s">
        <v>916</v>
      </c>
      <c r="C461" t="s">
        <v>961</v>
      </c>
      <c r="D461" t="s">
        <v>962</v>
      </c>
      <c r="E461" t="s">
        <v>9</v>
      </c>
      <c r="F461" s="1">
        <v>11515258.1</v>
      </c>
      <c r="G461" s="1">
        <v>5303127.96</v>
      </c>
      <c r="H461" s="2">
        <v>2.17</v>
      </c>
      <c r="I461" s="1">
        <v>11511858.1</v>
      </c>
      <c r="J461" s="1">
        <v>5303127.96</v>
      </c>
      <c r="K461" s="2">
        <v>6208730.1399999997</v>
      </c>
      <c r="L461" s="1" t="e">
        <f>INDEX(Cost!$D:$D,MATCH(รายละเอียด!$C461,Cost!$A:$A,0))</f>
        <v>#N/A</v>
      </c>
      <c r="M461" s="1" t="e">
        <f t="shared" si="22"/>
        <v>#N/A</v>
      </c>
      <c r="N461" s="2" t="e">
        <f t="shared" si="23"/>
        <v>#N/A</v>
      </c>
      <c r="O461" t="str">
        <f t="shared" si="21"/>
        <v>C</v>
      </c>
    </row>
    <row r="462" spans="1:15" customFormat="1" hidden="1">
      <c r="A462">
        <v>7</v>
      </c>
      <c r="B462" t="s">
        <v>916</v>
      </c>
      <c r="C462" t="s">
        <v>963</v>
      </c>
      <c r="D462" t="s">
        <v>964</v>
      </c>
      <c r="E462" t="s">
        <v>9</v>
      </c>
      <c r="F462" s="1">
        <v>7938634.79</v>
      </c>
      <c r="G462" s="1">
        <v>12232038.26</v>
      </c>
      <c r="H462" s="2">
        <v>0.65</v>
      </c>
      <c r="I462" s="1">
        <v>7938634.79</v>
      </c>
      <c r="J462" s="1">
        <v>12232038.26</v>
      </c>
      <c r="K462" s="2">
        <v>-4293403.47</v>
      </c>
      <c r="L462" s="1" t="e">
        <f>INDEX(Cost!$D:$D,MATCH(รายละเอียด!$C462,Cost!$A:$A,0))</f>
        <v>#N/A</v>
      </c>
      <c r="M462" s="1" t="e">
        <f t="shared" si="22"/>
        <v>#N/A</v>
      </c>
      <c r="N462" s="2" t="e">
        <f t="shared" si="23"/>
        <v>#N/A</v>
      </c>
      <c r="O462" t="str">
        <f t="shared" si="21"/>
        <v>not</v>
      </c>
    </row>
    <row r="463" spans="1:15" customFormat="1" hidden="1">
      <c r="A463">
        <v>7</v>
      </c>
      <c r="B463" t="s">
        <v>916</v>
      </c>
      <c r="C463" t="s">
        <v>965</v>
      </c>
      <c r="D463" t="s">
        <v>966</v>
      </c>
      <c r="E463" t="s">
        <v>9</v>
      </c>
      <c r="F463" s="1">
        <v>17545475.780000001</v>
      </c>
      <c r="G463" s="1">
        <v>3476640.78</v>
      </c>
      <c r="H463" s="2">
        <v>5.05</v>
      </c>
      <c r="I463" s="1">
        <v>17522725.780000001</v>
      </c>
      <c r="J463" s="1">
        <v>3476640.78</v>
      </c>
      <c r="K463" s="2">
        <v>14046085</v>
      </c>
      <c r="L463" s="1" t="e">
        <f>INDEX(Cost!$D:$D,MATCH(รายละเอียด!$C463,Cost!$A:$A,0))</f>
        <v>#N/A</v>
      </c>
      <c r="M463" s="1" t="e">
        <f t="shared" si="22"/>
        <v>#N/A</v>
      </c>
      <c r="N463" s="2" t="e">
        <f t="shared" si="23"/>
        <v>#N/A</v>
      </c>
      <c r="O463" t="str">
        <f t="shared" si="21"/>
        <v>A</v>
      </c>
    </row>
    <row r="464" spans="1:15" customFormat="1" hidden="1">
      <c r="A464">
        <v>7</v>
      </c>
      <c r="B464" t="s">
        <v>916</v>
      </c>
      <c r="C464" t="s">
        <v>967</v>
      </c>
      <c r="D464" t="s">
        <v>968</v>
      </c>
      <c r="E464" t="s">
        <v>9</v>
      </c>
      <c r="F464" s="1">
        <v>20670571.710000001</v>
      </c>
      <c r="G464" s="1">
        <v>9905856.1600000001</v>
      </c>
      <c r="H464" s="2">
        <v>2.09</v>
      </c>
      <c r="I464" s="1">
        <v>20670571.710000001</v>
      </c>
      <c r="J464" s="1">
        <v>9905856.1600000001</v>
      </c>
      <c r="K464" s="2">
        <v>10764715.550000001</v>
      </c>
      <c r="L464" s="1" t="e">
        <f>INDEX(Cost!$D:$D,MATCH(รายละเอียด!$C464,Cost!$A:$A,0))</f>
        <v>#N/A</v>
      </c>
      <c r="M464" s="1" t="e">
        <f t="shared" si="22"/>
        <v>#N/A</v>
      </c>
      <c r="N464" s="2" t="e">
        <f t="shared" si="23"/>
        <v>#N/A</v>
      </c>
      <c r="O464" t="str">
        <f t="shared" si="21"/>
        <v>C</v>
      </c>
    </row>
    <row r="465" spans="1:15" customFormat="1" hidden="1">
      <c r="A465">
        <v>7</v>
      </c>
      <c r="B465" t="s">
        <v>969</v>
      </c>
      <c r="C465" t="s">
        <v>970</v>
      </c>
      <c r="D465" t="s">
        <v>971</v>
      </c>
      <c r="E465" t="s">
        <v>47</v>
      </c>
      <c r="F465" s="1">
        <v>359435796.75999999</v>
      </c>
      <c r="G465" s="1">
        <v>348979954.16000003</v>
      </c>
      <c r="H465" s="2">
        <v>1.03</v>
      </c>
      <c r="I465" s="1">
        <v>359297122.13</v>
      </c>
      <c r="J465" s="1">
        <v>348979954.16000003</v>
      </c>
      <c r="K465" s="2">
        <v>10317167.970000001</v>
      </c>
      <c r="L465" s="1" t="e">
        <f>INDEX(Cost!$D:$D,MATCH(รายละเอียด!$C465,Cost!$A:$A,0))</f>
        <v>#N/A</v>
      </c>
      <c r="M465" s="1" t="e">
        <f t="shared" si="22"/>
        <v>#N/A</v>
      </c>
      <c r="N465" s="2" t="e">
        <f t="shared" si="23"/>
        <v>#N/A</v>
      </c>
      <c r="O465" t="str">
        <f t="shared" si="21"/>
        <v>not</v>
      </c>
    </row>
    <row r="466" spans="1:15" customFormat="1" hidden="1">
      <c r="A466">
        <v>7</v>
      </c>
      <c r="B466" t="s">
        <v>969</v>
      </c>
      <c r="C466" t="s">
        <v>972</v>
      </c>
      <c r="D466" t="s">
        <v>973</v>
      </c>
      <c r="E466" t="s">
        <v>9</v>
      </c>
      <c r="F466" s="1">
        <v>20706544.09</v>
      </c>
      <c r="G466" s="1">
        <v>14558972.210000001</v>
      </c>
      <c r="H466" s="2">
        <v>1.42</v>
      </c>
      <c r="I466" s="1">
        <v>20706544.09</v>
      </c>
      <c r="J466" s="1">
        <v>14558972.210000001</v>
      </c>
      <c r="K466" s="2">
        <v>6147571.8799999999</v>
      </c>
      <c r="L466" s="1" t="e">
        <f>INDEX(Cost!$D:$D,MATCH(รายละเอียด!$C466,Cost!$A:$A,0))</f>
        <v>#N/A</v>
      </c>
      <c r="M466" s="1" t="e">
        <f t="shared" si="22"/>
        <v>#N/A</v>
      </c>
      <c r="N466" s="2" t="e">
        <f t="shared" si="23"/>
        <v>#N/A</v>
      </c>
      <c r="O466" t="str">
        <f t="shared" si="21"/>
        <v>not</v>
      </c>
    </row>
    <row r="467" spans="1:15" customFormat="1" hidden="1">
      <c r="A467">
        <v>7</v>
      </c>
      <c r="B467" t="s">
        <v>969</v>
      </c>
      <c r="C467" t="s">
        <v>974</v>
      </c>
      <c r="D467" t="s">
        <v>975</v>
      </c>
      <c r="E467" t="s">
        <v>9</v>
      </c>
      <c r="F467" s="1">
        <v>189270145.78</v>
      </c>
      <c r="G467" s="1">
        <v>44240087.710000001</v>
      </c>
      <c r="H467" s="2">
        <v>4.28</v>
      </c>
      <c r="I467" s="1">
        <v>189270145.78</v>
      </c>
      <c r="J467" s="1">
        <v>44240087.710000001</v>
      </c>
      <c r="K467" s="2">
        <v>145030058.06999999</v>
      </c>
      <c r="L467" s="1" t="e">
        <f>INDEX(Cost!$D:$D,MATCH(รายละเอียด!$C467,Cost!$A:$A,0))</f>
        <v>#N/A</v>
      </c>
      <c r="M467" s="1" t="e">
        <f t="shared" si="22"/>
        <v>#N/A</v>
      </c>
      <c r="N467" s="2" t="e">
        <f t="shared" si="23"/>
        <v>#N/A</v>
      </c>
      <c r="O467" t="str">
        <f t="shared" si="21"/>
        <v>A</v>
      </c>
    </row>
    <row r="468" spans="1:15" customFormat="1" hidden="1">
      <c r="A468">
        <v>7</v>
      </c>
      <c r="B468" t="s">
        <v>969</v>
      </c>
      <c r="C468" t="s">
        <v>976</v>
      </c>
      <c r="D468" t="s">
        <v>977</v>
      </c>
      <c r="E468" t="s">
        <v>9</v>
      </c>
      <c r="F468" s="1">
        <v>49743746.310000002</v>
      </c>
      <c r="G468" s="1">
        <v>15532258.18</v>
      </c>
      <c r="H468" s="2">
        <v>3.2</v>
      </c>
      <c r="I468" s="1">
        <v>49743746.310000002</v>
      </c>
      <c r="J468" s="1">
        <v>15532258.18</v>
      </c>
      <c r="K468" s="2">
        <v>34211488.130000003</v>
      </c>
      <c r="L468" s="1" t="e">
        <f>INDEX(Cost!$D:$D,MATCH(รายละเอียด!$C468,Cost!$A:$A,0))</f>
        <v>#N/A</v>
      </c>
      <c r="M468" s="1" t="e">
        <f t="shared" si="22"/>
        <v>#N/A</v>
      </c>
      <c r="N468" s="2" t="e">
        <f t="shared" si="23"/>
        <v>#N/A</v>
      </c>
      <c r="O468" t="str">
        <f t="shared" si="21"/>
        <v>A</v>
      </c>
    </row>
    <row r="469" spans="1:15" customFormat="1" hidden="1">
      <c r="A469">
        <v>7</v>
      </c>
      <c r="B469" t="s">
        <v>969</v>
      </c>
      <c r="C469" t="s">
        <v>978</v>
      </c>
      <c r="D469" t="s">
        <v>979</v>
      </c>
      <c r="E469" t="s">
        <v>9</v>
      </c>
      <c r="F469" s="1">
        <v>42184404.549999997</v>
      </c>
      <c r="G469" s="1">
        <v>19523937.809999999</v>
      </c>
      <c r="H469" s="2">
        <v>2.16</v>
      </c>
      <c r="I469" s="1">
        <v>42184404.549999997</v>
      </c>
      <c r="J469" s="1">
        <v>19523937.809999999</v>
      </c>
      <c r="K469" s="2">
        <v>22660466.739999998</v>
      </c>
      <c r="L469" s="1" t="e">
        <f>INDEX(Cost!$D:$D,MATCH(รายละเอียด!$C469,Cost!$A:$A,0))</f>
        <v>#N/A</v>
      </c>
      <c r="M469" s="1" t="e">
        <f t="shared" si="22"/>
        <v>#N/A</v>
      </c>
      <c r="N469" s="2" t="e">
        <f t="shared" si="23"/>
        <v>#N/A</v>
      </c>
      <c r="O469" t="str">
        <f t="shared" si="21"/>
        <v>C</v>
      </c>
    </row>
    <row r="470" spans="1:15" customFormat="1" hidden="1">
      <c r="A470">
        <v>7</v>
      </c>
      <c r="B470" t="s">
        <v>969</v>
      </c>
      <c r="C470" t="s">
        <v>980</v>
      </c>
      <c r="D470" t="s">
        <v>981</v>
      </c>
      <c r="E470" t="s">
        <v>9</v>
      </c>
      <c r="F470" s="1">
        <v>208591653.96000001</v>
      </c>
      <c r="G470" s="1">
        <v>52820042.979999997</v>
      </c>
      <c r="H470" s="2">
        <v>3.95</v>
      </c>
      <c r="I470" s="1">
        <v>207052628.96000001</v>
      </c>
      <c r="J470" s="1">
        <v>52820042.979999997</v>
      </c>
      <c r="K470" s="2">
        <v>154232585.97999999</v>
      </c>
      <c r="L470" s="1" t="e">
        <f>INDEX(Cost!$D:$D,MATCH(รายละเอียด!$C470,Cost!$A:$A,0))</f>
        <v>#N/A</v>
      </c>
      <c r="M470" s="1" t="e">
        <f t="shared" si="22"/>
        <v>#N/A</v>
      </c>
      <c r="N470" s="2" t="e">
        <f t="shared" si="23"/>
        <v>#N/A</v>
      </c>
      <c r="O470" t="str">
        <f t="shared" si="21"/>
        <v>A</v>
      </c>
    </row>
    <row r="471" spans="1:15" customFormat="1" hidden="1">
      <c r="A471">
        <v>7</v>
      </c>
      <c r="B471" t="s">
        <v>969</v>
      </c>
      <c r="C471" t="s">
        <v>982</v>
      </c>
      <c r="D471" t="s">
        <v>983</v>
      </c>
      <c r="E471" t="s">
        <v>9</v>
      </c>
      <c r="F471" s="1">
        <v>34702065.380000003</v>
      </c>
      <c r="G471" s="1">
        <v>26477600.16</v>
      </c>
      <c r="H471" s="2">
        <v>1.31</v>
      </c>
      <c r="I471" s="1">
        <v>34702065.380000003</v>
      </c>
      <c r="J471" s="1">
        <v>26477600.16</v>
      </c>
      <c r="K471" s="2">
        <v>8224465.2199999997</v>
      </c>
      <c r="L471" s="1" t="e">
        <f>INDEX(Cost!$D:$D,MATCH(รายละเอียด!$C471,Cost!$A:$A,0))</f>
        <v>#N/A</v>
      </c>
      <c r="M471" s="1" t="e">
        <f t="shared" si="22"/>
        <v>#N/A</v>
      </c>
      <c r="N471" s="2" t="e">
        <f t="shared" si="23"/>
        <v>#N/A</v>
      </c>
      <c r="O471" t="str">
        <f t="shared" si="21"/>
        <v>not</v>
      </c>
    </row>
    <row r="472" spans="1:15" customFormat="1" hidden="1">
      <c r="A472">
        <v>7</v>
      </c>
      <c r="B472" t="s">
        <v>969</v>
      </c>
      <c r="C472" t="s">
        <v>984</v>
      </c>
      <c r="D472" t="s">
        <v>985</v>
      </c>
      <c r="E472" t="s">
        <v>9</v>
      </c>
      <c r="F472" s="1">
        <v>104383195.86</v>
      </c>
      <c r="G472" s="1">
        <v>40683616</v>
      </c>
      <c r="H472" s="2">
        <v>2.57</v>
      </c>
      <c r="I472" s="1">
        <v>104380635.86</v>
      </c>
      <c r="J472" s="1">
        <v>40683616</v>
      </c>
      <c r="K472" s="2">
        <v>63697019.859999999</v>
      </c>
      <c r="L472" s="1" t="e">
        <f>INDEX(Cost!$D:$D,MATCH(รายละเอียด!$C472,Cost!$A:$A,0))</f>
        <v>#N/A</v>
      </c>
      <c r="M472" s="1" t="e">
        <f t="shared" si="22"/>
        <v>#N/A</v>
      </c>
      <c r="N472" s="2" t="e">
        <f t="shared" si="23"/>
        <v>#N/A</v>
      </c>
      <c r="O472" t="str">
        <f t="shared" si="21"/>
        <v>B</v>
      </c>
    </row>
    <row r="473" spans="1:15" customFormat="1" hidden="1">
      <c r="A473">
        <v>7</v>
      </c>
      <c r="B473" t="s">
        <v>969</v>
      </c>
      <c r="C473" t="s">
        <v>986</v>
      </c>
      <c r="D473" t="s">
        <v>987</v>
      </c>
      <c r="E473" t="s">
        <v>9</v>
      </c>
      <c r="F473" s="1">
        <v>145980512.88999999</v>
      </c>
      <c r="G473" s="1">
        <v>19762524.530000001</v>
      </c>
      <c r="H473" s="2">
        <v>7.39</v>
      </c>
      <c r="I473" s="1">
        <v>145980512.88999999</v>
      </c>
      <c r="J473" s="1">
        <v>19762524.530000001</v>
      </c>
      <c r="K473" s="2">
        <v>126217988.36</v>
      </c>
      <c r="L473" s="1" t="e">
        <f>INDEX(Cost!$D:$D,MATCH(รายละเอียด!$C473,Cost!$A:$A,0))</f>
        <v>#N/A</v>
      </c>
      <c r="M473" s="1" t="e">
        <f t="shared" si="22"/>
        <v>#N/A</v>
      </c>
      <c r="N473" s="2" t="e">
        <f t="shared" si="23"/>
        <v>#N/A</v>
      </c>
      <c r="O473" t="str">
        <f t="shared" si="21"/>
        <v>A</v>
      </c>
    </row>
    <row r="474" spans="1:15" customFormat="1" hidden="1">
      <c r="A474">
        <v>7</v>
      </c>
      <c r="B474" t="s">
        <v>969</v>
      </c>
      <c r="C474" t="s">
        <v>988</v>
      </c>
      <c r="D474" t="s">
        <v>989</v>
      </c>
      <c r="E474" t="s">
        <v>9</v>
      </c>
      <c r="F474" s="1">
        <v>32099980.850000001</v>
      </c>
      <c r="G474" s="1">
        <v>30353088.629999999</v>
      </c>
      <c r="H474" s="2">
        <v>1.06</v>
      </c>
      <c r="I474" s="1">
        <v>32099980.850000001</v>
      </c>
      <c r="J474" s="1">
        <v>30353088.629999999</v>
      </c>
      <c r="K474" s="2">
        <v>1746892.22</v>
      </c>
      <c r="L474" s="1" t="e">
        <f>INDEX(Cost!$D:$D,MATCH(รายละเอียด!$C474,Cost!$A:$A,0))</f>
        <v>#N/A</v>
      </c>
      <c r="M474" s="1" t="e">
        <f t="shared" si="22"/>
        <v>#N/A</v>
      </c>
      <c r="N474" s="2" t="e">
        <f t="shared" si="23"/>
        <v>#N/A</v>
      </c>
      <c r="O474" t="str">
        <f t="shared" si="21"/>
        <v>not</v>
      </c>
    </row>
    <row r="475" spans="1:15" customFormat="1" hidden="1">
      <c r="A475">
        <v>7</v>
      </c>
      <c r="B475" t="s">
        <v>969</v>
      </c>
      <c r="C475" t="s">
        <v>990</v>
      </c>
      <c r="D475" t="s">
        <v>991</v>
      </c>
      <c r="E475" t="s">
        <v>9</v>
      </c>
      <c r="F475" s="1">
        <v>17652821.09</v>
      </c>
      <c r="G475" s="1">
        <v>13746187.310000001</v>
      </c>
      <c r="H475" s="2">
        <v>1.28</v>
      </c>
      <c r="I475" s="1">
        <v>17652821.09</v>
      </c>
      <c r="J475" s="1">
        <v>13746187.310000001</v>
      </c>
      <c r="K475" s="2">
        <v>3906633.78</v>
      </c>
      <c r="L475" s="1" t="e">
        <f>INDEX(Cost!$D:$D,MATCH(รายละเอียด!$C475,Cost!$A:$A,0))</f>
        <v>#N/A</v>
      </c>
      <c r="M475" s="1" t="e">
        <f t="shared" si="22"/>
        <v>#N/A</v>
      </c>
      <c r="N475" s="2" t="e">
        <f t="shared" si="23"/>
        <v>#N/A</v>
      </c>
      <c r="O475" t="str">
        <f t="shared" si="21"/>
        <v>not</v>
      </c>
    </row>
    <row r="476" spans="1:15" customFormat="1" hidden="1">
      <c r="A476">
        <v>7</v>
      </c>
      <c r="B476" t="s">
        <v>969</v>
      </c>
      <c r="C476" t="s">
        <v>992</v>
      </c>
      <c r="D476" t="s">
        <v>993</v>
      </c>
      <c r="E476" t="s">
        <v>9</v>
      </c>
      <c r="F476" s="1">
        <v>65620598.359999999</v>
      </c>
      <c r="G476" s="1">
        <v>7894592.6699999999</v>
      </c>
      <c r="H476" s="2">
        <v>8.31</v>
      </c>
      <c r="I476" s="1">
        <v>65620598.359999999</v>
      </c>
      <c r="J476" s="1">
        <v>7894592.6699999999</v>
      </c>
      <c r="K476" s="2">
        <v>57726005.689999998</v>
      </c>
      <c r="L476" s="1" t="e">
        <f>INDEX(Cost!$D:$D,MATCH(รายละเอียด!$C476,Cost!$A:$A,0))</f>
        <v>#N/A</v>
      </c>
      <c r="M476" s="1" t="e">
        <f t="shared" si="22"/>
        <v>#N/A</v>
      </c>
      <c r="N476" s="2" t="e">
        <f t="shared" si="23"/>
        <v>#N/A</v>
      </c>
      <c r="O476" t="str">
        <f t="shared" si="21"/>
        <v>A</v>
      </c>
    </row>
    <row r="477" spans="1:15" customFormat="1" hidden="1">
      <c r="A477">
        <v>7</v>
      </c>
      <c r="B477" t="s">
        <v>969</v>
      </c>
      <c r="C477" t="s">
        <v>994</v>
      </c>
      <c r="D477" t="s">
        <v>995</v>
      </c>
      <c r="E477" t="s">
        <v>9</v>
      </c>
      <c r="F477" s="1">
        <v>21685839.5</v>
      </c>
      <c r="G477" s="1">
        <v>11709043.98</v>
      </c>
      <c r="H477" s="2">
        <v>1.85</v>
      </c>
      <c r="I477" s="1">
        <v>21167047.5</v>
      </c>
      <c r="J477" s="1">
        <v>11709043.98</v>
      </c>
      <c r="K477" s="2">
        <v>9458003.5199999996</v>
      </c>
      <c r="L477" s="1" t="e">
        <f>INDEX(Cost!$D:$D,MATCH(รายละเอียด!$C477,Cost!$A:$A,0))</f>
        <v>#N/A</v>
      </c>
      <c r="M477" s="1" t="e">
        <f t="shared" si="22"/>
        <v>#N/A</v>
      </c>
      <c r="N477" s="2" t="e">
        <f t="shared" si="23"/>
        <v>#N/A</v>
      </c>
      <c r="O477" t="str">
        <f t="shared" si="21"/>
        <v>D</v>
      </c>
    </row>
    <row r="478" spans="1:15" customFormat="1" hidden="1">
      <c r="A478">
        <v>7</v>
      </c>
      <c r="B478" t="s">
        <v>996</v>
      </c>
      <c r="C478" t="s">
        <v>997</v>
      </c>
      <c r="D478" t="s">
        <v>998</v>
      </c>
      <c r="E478" t="s">
        <v>6</v>
      </c>
      <c r="F478" s="1">
        <v>1273569797.96</v>
      </c>
      <c r="G478" s="1">
        <v>338060073.98000002</v>
      </c>
      <c r="H478" s="2">
        <v>3.77</v>
      </c>
      <c r="I478" s="1">
        <v>1273024981.96</v>
      </c>
      <c r="J478" s="1">
        <v>338060073.98000002</v>
      </c>
      <c r="K478" s="2">
        <v>934964907.98000002</v>
      </c>
      <c r="L478" s="1" t="e">
        <f>INDEX(Cost!$D:$D,MATCH(รายละเอียด!$C478,Cost!$A:$A,0))</f>
        <v>#N/A</v>
      </c>
      <c r="M478" s="1" t="e">
        <f t="shared" si="22"/>
        <v>#N/A</v>
      </c>
      <c r="N478" s="2" t="e">
        <f t="shared" si="23"/>
        <v>#N/A</v>
      </c>
      <c r="O478" t="str">
        <f t="shared" si="21"/>
        <v>A</v>
      </c>
    </row>
    <row r="479" spans="1:15" customFormat="1" hidden="1">
      <c r="A479">
        <v>7</v>
      </c>
      <c r="B479" t="s">
        <v>996</v>
      </c>
      <c r="C479" t="s">
        <v>999</v>
      </c>
      <c r="D479" t="s">
        <v>1000</v>
      </c>
      <c r="E479" t="s">
        <v>9</v>
      </c>
      <c r="F479" s="1">
        <v>100168089.56</v>
      </c>
      <c r="G479" s="1">
        <v>75087071.739999995</v>
      </c>
      <c r="H479" s="2">
        <v>1.33</v>
      </c>
      <c r="I479" s="1">
        <v>100168089.56</v>
      </c>
      <c r="J479" s="1">
        <v>68225072.420000002</v>
      </c>
      <c r="K479" s="2">
        <v>31943017.140000001</v>
      </c>
      <c r="L479" s="1" t="e">
        <f>INDEX(Cost!$D:$D,MATCH(รายละเอียด!$C479,Cost!$A:$A,0))</f>
        <v>#N/A</v>
      </c>
      <c r="M479" s="1" t="e">
        <f t="shared" si="22"/>
        <v>#N/A</v>
      </c>
      <c r="N479" s="2" t="e">
        <f t="shared" si="23"/>
        <v>#N/A</v>
      </c>
      <c r="O479" t="str">
        <f t="shared" si="21"/>
        <v>not</v>
      </c>
    </row>
    <row r="480" spans="1:15" customFormat="1" hidden="1">
      <c r="A480">
        <v>7</v>
      </c>
      <c r="B480" t="s">
        <v>996</v>
      </c>
      <c r="C480" t="s">
        <v>1001</v>
      </c>
      <c r="D480" t="s">
        <v>1002</v>
      </c>
      <c r="E480" t="s">
        <v>9</v>
      </c>
      <c r="F480" s="1">
        <v>30927443.210000001</v>
      </c>
      <c r="G480" s="1">
        <v>28273167.699999999</v>
      </c>
      <c r="H480" s="2">
        <v>1.0900000000000001</v>
      </c>
      <c r="I480" s="1">
        <v>29784318.210000001</v>
      </c>
      <c r="J480" s="1">
        <v>28205887.699999999</v>
      </c>
      <c r="K480" s="2">
        <v>1578430.51</v>
      </c>
      <c r="L480" s="1" t="e">
        <f>INDEX(Cost!$D:$D,MATCH(รายละเอียด!$C480,Cost!$A:$A,0))</f>
        <v>#N/A</v>
      </c>
      <c r="M480" s="1" t="e">
        <f t="shared" si="22"/>
        <v>#N/A</v>
      </c>
      <c r="N480" s="2" t="e">
        <f t="shared" si="23"/>
        <v>#N/A</v>
      </c>
      <c r="O480" t="str">
        <f t="shared" si="21"/>
        <v>not</v>
      </c>
    </row>
    <row r="481" spans="1:15" customFormat="1" hidden="1">
      <c r="A481">
        <v>7</v>
      </c>
      <c r="B481" t="s">
        <v>996</v>
      </c>
      <c r="C481" t="s">
        <v>1003</v>
      </c>
      <c r="D481" t="s">
        <v>1004</v>
      </c>
      <c r="E481" t="s">
        <v>9</v>
      </c>
      <c r="F481" s="1">
        <v>89996038.25</v>
      </c>
      <c r="G481" s="1">
        <v>25732014.219999999</v>
      </c>
      <c r="H481" s="2">
        <v>3.5</v>
      </c>
      <c r="I481" s="1">
        <v>89855797.75</v>
      </c>
      <c r="J481" s="1">
        <v>25682134.219999999</v>
      </c>
      <c r="K481" s="2">
        <v>64173663.530000001</v>
      </c>
      <c r="L481" s="1" t="e">
        <f>INDEX(Cost!$D:$D,MATCH(รายละเอียด!$C481,Cost!$A:$A,0))</f>
        <v>#N/A</v>
      </c>
      <c r="M481" s="1" t="e">
        <f t="shared" si="22"/>
        <v>#N/A</v>
      </c>
      <c r="N481" s="2" t="e">
        <f t="shared" si="23"/>
        <v>#N/A</v>
      </c>
      <c r="O481" t="str">
        <f t="shared" si="21"/>
        <v>A</v>
      </c>
    </row>
    <row r="482" spans="1:15" customFormat="1" hidden="1">
      <c r="A482">
        <v>7</v>
      </c>
      <c r="B482" t="s">
        <v>996</v>
      </c>
      <c r="C482" t="s">
        <v>1005</v>
      </c>
      <c r="D482" t="s">
        <v>1006</v>
      </c>
      <c r="E482" t="s">
        <v>9</v>
      </c>
      <c r="F482" s="1">
        <v>45772353.759999998</v>
      </c>
      <c r="G482" s="1">
        <v>38085992.100000001</v>
      </c>
      <c r="H482" s="2">
        <v>1.2</v>
      </c>
      <c r="I482" s="1">
        <v>45550349.700000003</v>
      </c>
      <c r="J482" s="1">
        <v>36660507.270000003</v>
      </c>
      <c r="K482" s="2">
        <v>8889842.4299999997</v>
      </c>
      <c r="L482" s="1" t="e">
        <f>INDEX(Cost!$D:$D,MATCH(รายละเอียด!$C482,Cost!$A:$A,0))</f>
        <v>#N/A</v>
      </c>
      <c r="M482" s="1" t="e">
        <f t="shared" si="22"/>
        <v>#N/A</v>
      </c>
      <c r="N482" s="2" t="e">
        <f t="shared" si="23"/>
        <v>#N/A</v>
      </c>
      <c r="O482" t="str">
        <f t="shared" si="21"/>
        <v>not</v>
      </c>
    </row>
    <row r="483" spans="1:15" customFormat="1" hidden="1">
      <c r="A483">
        <v>7</v>
      </c>
      <c r="B483" t="s">
        <v>996</v>
      </c>
      <c r="C483" t="s">
        <v>1007</v>
      </c>
      <c r="D483" t="s">
        <v>1008</v>
      </c>
      <c r="E483" t="s">
        <v>9</v>
      </c>
      <c r="F483" s="1">
        <v>68548573.950000003</v>
      </c>
      <c r="G483" s="1">
        <v>49274524.979999997</v>
      </c>
      <c r="H483" s="2">
        <v>1.39</v>
      </c>
      <c r="I483" s="1">
        <v>68446454.290000007</v>
      </c>
      <c r="J483" s="1">
        <v>49274524.979999997</v>
      </c>
      <c r="K483" s="2">
        <v>19171929.309999999</v>
      </c>
      <c r="L483" s="1" t="e">
        <f>INDEX(Cost!$D:$D,MATCH(รายละเอียด!$C483,Cost!$A:$A,0))</f>
        <v>#N/A</v>
      </c>
      <c r="M483" s="1" t="e">
        <f t="shared" si="22"/>
        <v>#N/A</v>
      </c>
      <c r="N483" s="2" t="e">
        <f t="shared" si="23"/>
        <v>#N/A</v>
      </c>
      <c r="O483" t="str">
        <f t="shared" si="21"/>
        <v>not</v>
      </c>
    </row>
    <row r="484" spans="1:15" customFormat="1" hidden="1">
      <c r="A484">
        <v>7</v>
      </c>
      <c r="B484" t="s">
        <v>996</v>
      </c>
      <c r="C484" t="s">
        <v>1009</v>
      </c>
      <c r="D484" t="s">
        <v>1010</v>
      </c>
      <c r="E484" t="s">
        <v>9</v>
      </c>
      <c r="F484" s="1">
        <v>39598546.890000001</v>
      </c>
      <c r="G484" s="1">
        <v>48532956.979999997</v>
      </c>
      <c r="H484" s="2">
        <v>0.82</v>
      </c>
      <c r="I484" s="1">
        <v>39598546.890000001</v>
      </c>
      <c r="J484" s="1">
        <v>48333306.979999997</v>
      </c>
      <c r="K484" s="2">
        <v>-8734760.0899999999</v>
      </c>
      <c r="L484" s="1" t="e">
        <f>INDEX(Cost!$D:$D,MATCH(รายละเอียด!$C484,Cost!$A:$A,0))</f>
        <v>#N/A</v>
      </c>
      <c r="M484" s="1" t="e">
        <f t="shared" si="22"/>
        <v>#N/A</v>
      </c>
      <c r="N484" s="2" t="e">
        <f t="shared" si="23"/>
        <v>#N/A</v>
      </c>
      <c r="O484" t="str">
        <f t="shared" si="21"/>
        <v>not</v>
      </c>
    </row>
    <row r="485" spans="1:15" customFormat="1" hidden="1">
      <c r="A485">
        <v>7</v>
      </c>
      <c r="B485" t="s">
        <v>996</v>
      </c>
      <c r="C485" t="s">
        <v>1011</v>
      </c>
      <c r="D485" t="s">
        <v>1012</v>
      </c>
      <c r="E485" t="s">
        <v>9</v>
      </c>
      <c r="F485" s="1">
        <v>73854302.150000006</v>
      </c>
      <c r="G485" s="1">
        <v>29255863.84</v>
      </c>
      <c r="H485" s="2">
        <v>2.52</v>
      </c>
      <c r="I485" s="1">
        <v>73780672.090000004</v>
      </c>
      <c r="J485" s="1">
        <v>21832863.84</v>
      </c>
      <c r="K485" s="2">
        <v>51947808.25</v>
      </c>
      <c r="L485" s="1" t="e">
        <f>INDEX(Cost!$D:$D,MATCH(รายละเอียด!$C485,Cost!$A:$A,0))</f>
        <v>#N/A</v>
      </c>
      <c r="M485" s="1" t="e">
        <f t="shared" si="22"/>
        <v>#N/A</v>
      </c>
      <c r="N485" s="2" t="e">
        <f t="shared" si="23"/>
        <v>#N/A</v>
      </c>
      <c r="O485" t="str">
        <f t="shared" si="21"/>
        <v>B</v>
      </c>
    </row>
    <row r="486" spans="1:15" customFormat="1" hidden="1">
      <c r="A486">
        <v>7</v>
      </c>
      <c r="B486" t="s">
        <v>996</v>
      </c>
      <c r="C486" t="s">
        <v>1013</v>
      </c>
      <c r="D486" t="s">
        <v>1014</v>
      </c>
      <c r="E486" t="s">
        <v>9</v>
      </c>
      <c r="F486" s="1">
        <v>74495885.140000001</v>
      </c>
      <c r="G486" s="1">
        <v>20035595.309999999</v>
      </c>
      <c r="H486" s="2">
        <v>3.72</v>
      </c>
      <c r="I486" s="1">
        <v>74495885.140000001</v>
      </c>
      <c r="J486" s="1">
        <v>18583085.309999999</v>
      </c>
      <c r="K486" s="2">
        <v>55912799.829999998</v>
      </c>
      <c r="L486" s="1" t="e">
        <f>INDEX(Cost!$D:$D,MATCH(รายละเอียด!$C486,Cost!$A:$A,0))</f>
        <v>#N/A</v>
      </c>
      <c r="M486" s="1" t="e">
        <f t="shared" si="22"/>
        <v>#N/A</v>
      </c>
      <c r="N486" s="2" t="e">
        <f t="shared" si="23"/>
        <v>#N/A</v>
      </c>
      <c r="O486" t="str">
        <f t="shared" si="21"/>
        <v>A</v>
      </c>
    </row>
    <row r="487" spans="1:15" customFormat="1" hidden="1">
      <c r="A487">
        <v>7</v>
      </c>
      <c r="B487" t="s">
        <v>996</v>
      </c>
      <c r="C487" t="s">
        <v>1015</v>
      </c>
      <c r="D487" t="s">
        <v>1016</v>
      </c>
      <c r="E487" t="s">
        <v>9</v>
      </c>
      <c r="F487" s="1">
        <v>31712757.75</v>
      </c>
      <c r="G487" s="1">
        <v>57761571.950000003</v>
      </c>
      <c r="H487" s="2">
        <v>0.55000000000000004</v>
      </c>
      <c r="I487" s="1">
        <v>31712757.75</v>
      </c>
      <c r="J487" s="1">
        <v>57761571.950000003</v>
      </c>
      <c r="K487" s="2">
        <v>-26048814.199999999</v>
      </c>
      <c r="L487" s="1" t="e">
        <f>INDEX(Cost!$D:$D,MATCH(รายละเอียด!$C487,Cost!$A:$A,0))</f>
        <v>#N/A</v>
      </c>
      <c r="M487" s="1" t="e">
        <f t="shared" si="22"/>
        <v>#N/A</v>
      </c>
      <c r="N487" s="2" t="e">
        <f t="shared" si="23"/>
        <v>#N/A</v>
      </c>
      <c r="O487" t="str">
        <f t="shared" si="21"/>
        <v>not</v>
      </c>
    </row>
    <row r="488" spans="1:15" customFormat="1" hidden="1">
      <c r="A488">
        <v>7</v>
      </c>
      <c r="B488" t="s">
        <v>996</v>
      </c>
      <c r="C488" t="s">
        <v>1017</v>
      </c>
      <c r="D488" t="s">
        <v>1018</v>
      </c>
      <c r="E488" t="s">
        <v>9</v>
      </c>
      <c r="F488" s="1">
        <v>159827788.62</v>
      </c>
      <c r="G488" s="1">
        <v>80386215.170000002</v>
      </c>
      <c r="H488" s="2">
        <v>1.99</v>
      </c>
      <c r="I488" s="1">
        <v>159827788.62</v>
      </c>
      <c r="J488" s="1">
        <v>67873815.170000002</v>
      </c>
      <c r="K488" s="2">
        <v>91953973.450000003</v>
      </c>
      <c r="L488" s="1" t="e">
        <f>INDEX(Cost!$D:$D,MATCH(รายละเอียด!$C488,Cost!$A:$A,0))</f>
        <v>#N/A</v>
      </c>
      <c r="M488" s="1" t="e">
        <f t="shared" si="22"/>
        <v>#N/A</v>
      </c>
      <c r="N488" s="2" t="e">
        <f t="shared" si="23"/>
        <v>#N/A</v>
      </c>
      <c r="O488" t="str">
        <f t="shared" si="21"/>
        <v>D</v>
      </c>
    </row>
    <row r="489" spans="1:15" customFormat="1" hidden="1">
      <c r="A489">
        <v>7</v>
      </c>
      <c r="B489" t="s">
        <v>996</v>
      </c>
      <c r="C489" t="s">
        <v>1019</v>
      </c>
      <c r="D489" t="s">
        <v>1020</v>
      </c>
      <c r="E489" t="s">
        <v>9</v>
      </c>
      <c r="F489" s="1">
        <v>31327927.949999999</v>
      </c>
      <c r="G489" s="1">
        <v>22014591.010000002</v>
      </c>
      <c r="H489" s="2">
        <v>1.42</v>
      </c>
      <c r="I489" s="1">
        <v>31327927.949999999</v>
      </c>
      <c r="J489" s="1">
        <v>22014591.010000002</v>
      </c>
      <c r="K489" s="2">
        <v>9313336.9399999995</v>
      </c>
      <c r="L489" s="1" t="e">
        <f>INDEX(Cost!$D:$D,MATCH(รายละเอียด!$C489,Cost!$A:$A,0))</f>
        <v>#N/A</v>
      </c>
      <c r="M489" s="1" t="e">
        <f t="shared" si="22"/>
        <v>#N/A</v>
      </c>
      <c r="N489" s="2" t="e">
        <f t="shared" si="23"/>
        <v>#N/A</v>
      </c>
      <c r="O489" t="str">
        <f t="shared" si="21"/>
        <v>not</v>
      </c>
    </row>
    <row r="490" spans="1:15" customFormat="1" hidden="1">
      <c r="A490">
        <v>7</v>
      </c>
      <c r="B490" t="s">
        <v>996</v>
      </c>
      <c r="C490" t="s">
        <v>1021</v>
      </c>
      <c r="D490" t="s">
        <v>1022</v>
      </c>
      <c r="E490" t="s">
        <v>9</v>
      </c>
      <c r="F490" s="1">
        <v>25504483.550000001</v>
      </c>
      <c r="G490" s="1">
        <v>24383569.539999999</v>
      </c>
      <c r="H490" s="2">
        <v>1.05</v>
      </c>
      <c r="I490" s="1">
        <v>25504483.550000001</v>
      </c>
      <c r="J490" s="1">
        <v>24383569.539999999</v>
      </c>
      <c r="K490" s="2">
        <v>1120914.01</v>
      </c>
      <c r="L490" s="1" t="e">
        <f>INDEX(Cost!$D:$D,MATCH(รายละเอียด!$C490,Cost!$A:$A,0))</f>
        <v>#N/A</v>
      </c>
      <c r="M490" s="1" t="e">
        <f t="shared" si="22"/>
        <v>#N/A</v>
      </c>
      <c r="N490" s="2" t="e">
        <f t="shared" si="23"/>
        <v>#N/A</v>
      </c>
      <c r="O490" t="str">
        <f t="shared" si="21"/>
        <v>not</v>
      </c>
    </row>
    <row r="491" spans="1:15" customFormat="1" hidden="1">
      <c r="A491">
        <v>7</v>
      </c>
      <c r="B491" t="s">
        <v>996</v>
      </c>
      <c r="C491" t="s">
        <v>1023</v>
      </c>
      <c r="D491" t="s">
        <v>1024</v>
      </c>
      <c r="E491" t="s">
        <v>9</v>
      </c>
      <c r="F491" s="1">
        <v>39171522.340000004</v>
      </c>
      <c r="G491" s="1">
        <v>34118184.479999997</v>
      </c>
      <c r="H491" s="2">
        <v>1.1499999999999999</v>
      </c>
      <c r="I491" s="1">
        <v>39170352.390000001</v>
      </c>
      <c r="J491" s="1">
        <v>34118184.479999997</v>
      </c>
      <c r="K491" s="2">
        <v>5052167.91</v>
      </c>
      <c r="L491" s="1" t="e">
        <f>INDEX(Cost!$D:$D,MATCH(รายละเอียด!$C491,Cost!$A:$A,0))</f>
        <v>#N/A</v>
      </c>
      <c r="M491" s="1" t="e">
        <f t="shared" si="22"/>
        <v>#N/A</v>
      </c>
      <c r="N491" s="2" t="e">
        <f t="shared" si="23"/>
        <v>#N/A</v>
      </c>
      <c r="O491" t="str">
        <f t="shared" si="21"/>
        <v>not</v>
      </c>
    </row>
    <row r="492" spans="1:15" customFormat="1" hidden="1">
      <c r="A492">
        <v>7</v>
      </c>
      <c r="B492" t="s">
        <v>996</v>
      </c>
      <c r="C492" t="s">
        <v>1025</v>
      </c>
      <c r="D492" t="s">
        <v>1026</v>
      </c>
      <c r="E492" t="s">
        <v>9</v>
      </c>
      <c r="F492" s="1">
        <v>13037350.859999999</v>
      </c>
      <c r="G492" s="1">
        <v>18449374.960000001</v>
      </c>
      <c r="H492" s="2">
        <v>0.71</v>
      </c>
      <c r="I492" s="1">
        <v>13037350.859999999</v>
      </c>
      <c r="J492" s="1">
        <v>18449374.960000001</v>
      </c>
      <c r="K492" s="2">
        <v>-5412024.0999999996</v>
      </c>
      <c r="L492" s="1" t="e">
        <f>INDEX(Cost!$D:$D,MATCH(รายละเอียด!$C492,Cost!$A:$A,0))</f>
        <v>#N/A</v>
      </c>
      <c r="M492" s="1" t="e">
        <f t="shared" si="22"/>
        <v>#N/A</v>
      </c>
      <c r="N492" s="2" t="e">
        <f t="shared" si="23"/>
        <v>#N/A</v>
      </c>
      <c r="O492" t="str">
        <f t="shared" si="21"/>
        <v>not</v>
      </c>
    </row>
    <row r="493" spans="1:15" customFormat="1" hidden="1">
      <c r="A493">
        <v>7</v>
      </c>
      <c r="B493" t="s">
        <v>996</v>
      </c>
      <c r="C493" t="s">
        <v>1027</v>
      </c>
      <c r="D493" t="s">
        <v>1028</v>
      </c>
      <c r="E493" t="s">
        <v>9</v>
      </c>
      <c r="F493" s="1">
        <v>22559792.23</v>
      </c>
      <c r="G493" s="1">
        <v>12894688.609999999</v>
      </c>
      <c r="H493" s="2">
        <v>1.75</v>
      </c>
      <c r="I493" s="1">
        <v>22559792.23</v>
      </c>
      <c r="J493" s="1">
        <v>12951402.609999999</v>
      </c>
      <c r="K493" s="2">
        <v>9608389.6199999992</v>
      </c>
      <c r="L493" s="1" t="e">
        <f>INDEX(Cost!$D:$D,MATCH(รายละเอียด!$C493,Cost!$A:$A,0))</f>
        <v>#N/A</v>
      </c>
      <c r="M493" s="1" t="e">
        <f t="shared" si="22"/>
        <v>#N/A</v>
      </c>
      <c r="N493" s="2" t="e">
        <f t="shared" si="23"/>
        <v>#N/A</v>
      </c>
      <c r="O493" t="str">
        <f t="shared" si="21"/>
        <v>D</v>
      </c>
    </row>
    <row r="494" spans="1:15" customFormat="1" hidden="1">
      <c r="A494">
        <v>7</v>
      </c>
      <c r="B494" t="s">
        <v>996</v>
      </c>
      <c r="C494" t="s">
        <v>1029</v>
      </c>
      <c r="D494" t="s">
        <v>1030</v>
      </c>
      <c r="E494" t="s">
        <v>9</v>
      </c>
      <c r="F494" s="1">
        <v>41924850.369999997</v>
      </c>
      <c r="G494" s="1">
        <v>16493013.34</v>
      </c>
      <c r="H494" s="2">
        <v>2.54</v>
      </c>
      <c r="I494" s="1">
        <v>41667211.210000001</v>
      </c>
      <c r="J494" s="1">
        <v>14271413.34</v>
      </c>
      <c r="K494" s="2">
        <v>27395797.870000001</v>
      </c>
      <c r="L494" s="1" t="e">
        <f>INDEX(Cost!$D:$D,MATCH(รายละเอียด!$C494,Cost!$A:$A,0))</f>
        <v>#N/A</v>
      </c>
      <c r="M494" s="1" t="e">
        <f t="shared" si="22"/>
        <v>#N/A</v>
      </c>
      <c r="N494" s="2" t="e">
        <f t="shared" si="23"/>
        <v>#N/A</v>
      </c>
      <c r="O494" t="str">
        <f t="shared" si="21"/>
        <v>B</v>
      </c>
    </row>
    <row r="495" spans="1:15" customFormat="1" hidden="1">
      <c r="A495">
        <v>7</v>
      </c>
      <c r="B495" t="s">
        <v>996</v>
      </c>
      <c r="C495" t="s">
        <v>1031</v>
      </c>
      <c r="D495" t="s">
        <v>1032</v>
      </c>
      <c r="E495" t="s">
        <v>9</v>
      </c>
      <c r="F495" s="1">
        <v>52017751.469999999</v>
      </c>
      <c r="G495" s="1">
        <v>9247136.0600000005</v>
      </c>
      <c r="H495" s="2">
        <v>5.63</v>
      </c>
      <c r="I495" s="1">
        <v>52017751.469999999</v>
      </c>
      <c r="J495" s="1">
        <v>7721721.0599999996</v>
      </c>
      <c r="K495" s="2">
        <v>44296030.409999996</v>
      </c>
      <c r="L495" s="1" t="e">
        <f>INDEX(Cost!$D:$D,MATCH(รายละเอียด!$C495,Cost!$A:$A,0))</f>
        <v>#N/A</v>
      </c>
      <c r="M495" s="1" t="e">
        <f t="shared" si="22"/>
        <v>#N/A</v>
      </c>
      <c r="N495" s="2" t="e">
        <f t="shared" si="23"/>
        <v>#N/A</v>
      </c>
      <c r="O495" t="str">
        <f t="shared" si="21"/>
        <v>A</v>
      </c>
    </row>
    <row r="496" spans="1:15" customFormat="1" hidden="1">
      <c r="A496">
        <v>7</v>
      </c>
      <c r="B496" t="s">
        <v>996</v>
      </c>
      <c r="C496" t="s">
        <v>1033</v>
      </c>
      <c r="D496" t="s">
        <v>1034</v>
      </c>
      <c r="E496" t="s">
        <v>9</v>
      </c>
      <c r="F496" s="1">
        <v>11623398.52</v>
      </c>
      <c r="G496" s="1">
        <v>13224324.619999999</v>
      </c>
      <c r="H496" s="2">
        <v>0.88</v>
      </c>
      <c r="I496" s="1">
        <v>10489148.52</v>
      </c>
      <c r="J496" s="1">
        <v>13224324.619999999</v>
      </c>
      <c r="K496" s="2">
        <v>-2735176.1</v>
      </c>
      <c r="L496" s="1" t="e">
        <f>INDEX(Cost!$D:$D,MATCH(รายละเอียด!$C496,Cost!$A:$A,0))</f>
        <v>#N/A</v>
      </c>
      <c r="M496" s="1" t="e">
        <f t="shared" si="22"/>
        <v>#N/A</v>
      </c>
      <c r="N496" s="2" t="e">
        <f t="shared" si="23"/>
        <v>#N/A</v>
      </c>
      <c r="O496" t="str">
        <f t="shared" si="21"/>
        <v>not</v>
      </c>
    </row>
    <row r="497" spans="1:19" hidden="1">
      <c r="A497">
        <v>7</v>
      </c>
      <c r="B497" t="s">
        <v>996</v>
      </c>
      <c r="C497" t="s">
        <v>1035</v>
      </c>
      <c r="D497" t="s">
        <v>1036</v>
      </c>
      <c r="E497" t="s">
        <v>9</v>
      </c>
      <c r="F497" s="1">
        <v>34873297.789999999</v>
      </c>
      <c r="G497" s="1">
        <v>9858812.4399999995</v>
      </c>
      <c r="H497" s="2">
        <v>3.54</v>
      </c>
      <c r="I497" s="1">
        <v>34873297.789999999</v>
      </c>
      <c r="J497" s="1">
        <v>9842692.4399999995</v>
      </c>
      <c r="K497" s="2">
        <v>25030605.350000001</v>
      </c>
      <c r="L497" s="1" t="e">
        <f>INDEX(Cost!$D:$D,MATCH(รายละเอียด!$C497,Cost!$A:$A,0))</f>
        <v>#N/A</v>
      </c>
      <c r="M497" s="1" t="e">
        <f t="shared" si="22"/>
        <v>#N/A</v>
      </c>
      <c r="N497" s="2" t="e">
        <f t="shared" si="23"/>
        <v>#N/A</v>
      </c>
      <c r="O497" t="str">
        <f t="shared" si="21"/>
        <v>A</v>
      </c>
      <c r="Q497"/>
    </row>
    <row r="498" spans="1:19">
      <c r="A498">
        <v>8</v>
      </c>
      <c r="B498" t="s">
        <v>1037</v>
      </c>
      <c r="C498" t="s">
        <v>1038</v>
      </c>
      <c r="D498" t="s">
        <v>1039</v>
      </c>
      <c r="E498" t="s">
        <v>47</v>
      </c>
      <c r="F498" s="1">
        <v>225291945.26999998</v>
      </c>
      <c r="G498" s="1">
        <v>230846004.47999999</v>
      </c>
      <c r="H498" s="33">
        <v>0</v>
      </c>
      <c r="I498" s="1">
        <v>206235482.19</v>
      </c>
      <c r="J498" s="1">
        <v>194948204.47999999</v>
      </c>
      <c r="K498" s="1">
        <v>11287277.710000001</v>
      </c>
      <c r="L498" s="1">
        <f>INDEX(Cost!$D:$D,MATCH(รายละเอียด!$C498,Cost!$A:$A,0))</f>
        <v>307098784.99000001</v>
      </c>
      <c r="M498" s="1">
        <f>(L498/12)*3</f>
        <v>76774696.247500002</v>
      </c>
      <c r="N498" s="1">
        <f>K498-M498</f>
        <v>-65487418.537500001</v>
      </c>
      <c r="O498" t="str">
        <f t="shared" si="21"/>
        <v>not</v>
      </c>
      <c r="S498" s="35"/>
    </row>
    <row r="499" spans="1:19">
      <c r="A499">
        <v>8</v>
      </c>
      <c r="B499" t="s">
        <v>1037</v>
      </c>
      <c r="C499" t="s">
        <v>1040</v>
      </c>
      <c r="D499" t="s">
        <v>1041</v>
      </c>
      <c r="E499" t="s">
        <v>9</v>
      </c>
      <c r="F499" s="1">
        <v>68812725.519999996</v>
      </c>
      <c r="G499" s="1">
        <v>10070505.350000001</v>
      </c>
      <c r="H499" s="33">
        <v>0</v>
      </c>
      <c r="I499" s="1">
        <v>68812725.519999996</v>
      </c>
      <c r="J499" s="1">
        <v>10070505.350000001</v>
      </c>
      <c r="K499" s="1">
        <v>58742220.170000002</v>
      </c>
      <c r="L499" s="1">
        <f>INDEX(Cost!$D:$D,MATCH(รายละเอียด!$C499,Cost!$A:$A,0))</f>
        <v>41336434.630000003</v>
      </c>
      <c r="M499" s="1">
        <f t="shared" ref="M499:M562" si="24">(L499/12)*3</f>
        <v>10334108.657500001</v>
      </c>
      <c r="N499" s="1">
        <f t="shared" si="23"/>
        <v>48408111.512500003</v>
      </c>
      <c r="O499" t="str">
        <f t="shared" si="21"/>
        <v>not</v>
      </c>
      <c r="S499" s="35"/>
    </row>
    <row r="500" spans="1:19">
      <c r="A500">
        <v>8</v>
      </c>
      <c r="B500" t="s">
        <v>1037</v>
      </c>
      <c r="C500" t="s">
        <v>1042</v>
      </c>
      <c r="D500" t="s">
        <v>1043</v>
      </c>
      <c r="E500" t="s">
        <v>9</v>
      </c>
      <c r="F500" s="1">
        <v>41291497.530000001</v>
      </c>
      <c r="G500" s="1">
        <v>14015868.42</v>
      </c>
      <c r="H500" s="33">
        <v>0</v>
      </c>
      <c r="I500" s="1">
        <v>41291497.530000001</v>
      </c>
      <c r="J500" s="1">
        <v>14015868.42</v>
      </c>
      <c r="K500" s="1">
        <v>27275629.109999999</v>
      </c>
      <c r="L500" s="1">
        <f>INDEX(Cost!$D:$D,MATCH(รายละเอียด!$C500,Cost!$A:$A,0))</f>
        <v>44282188.490000002</v>
      </c>
      <c r="M500" s="1">
        <f t="shared" si="24"/>
        <v>11070547.122500001</v>
      </c>
      <c r="N500" s="1">
        <f t="shared" si="23"/>
        <v>16205081.987499999</v>
      </c>
      <c r="O500" t="str">
        <f t="shared" si="21"/>
        <v>not</v>
      </c>
      <c r="S500" s="35"/>
    </row>
    <row r="501" spans="1:19">
      <c r="A501">
        <v>8</v>
      </c>
      <c r="B501" t="s">
        <v>1037</v>
      </c>
      <c r="C501" t="s">
        <v>1044</v>
      </c>
      <c r="D501" t="s">
        <v>1045</v>
      </c>
      <c r="E501" t="s">
        <v>9</v>
      </c>
      <c r="F501" s="1">
        <v>32406830.449999999</v>
      </c>
      <c r="G501" s="1">
        <v>11861460.539999999</v>
      </c>
      <c r="H501" s="33">
        <v>0</v>
      </c>
      <c r="I501" s="1">
        <v>32406830.449999999</v>
      </c>
      <c r="J501" s="1">
        <v>11861460.539999999</v>
      </c>
      <c r="K501" s="1">
        <v>20545369.91</v>
      </c>
      <c r="L501" s="1">
        <f>INDEX(Cost!$D:$D,MATCH(รายละเอียด!$C501,Cost!$A:$A,0))</f>
        <v>32065903.339999996</v>
      </c>
      <c r="M501" s="1">
        <f t="shared" si="24"/>
        <v>8016475.834999999</v>
      </c>
      <c r="N501" s="1">
        <f t="shared" si="23"/>
        <v>12528894.075000001</v>
      </c>
      <c r="O501" t="str">
        <f t="shared" si="21"/>
        <v>not</v>
      </c>
      <c r="S501" s="35"/>
    </row>
    <row r="502" spans="1:19">
      <c r="A502">
        <v>8</v>
      </c>
      <c r="B502" t="s">
        <v>1037</v>
      </c>
      <c r="C502" t="s">
        <v>1046</v>
      </c>
      <c r="D502" t="s">
        <v>1047</v>
      </c>
      <c r="E502" t="s">
        <v>9</v>
      </c>
      <c r="F502" s="1">
        <v>11894410.99</v>
      </c>
      <c r="G502" s="1">
        <v>8440648.6600000001</v>
      </c>
      <c r="H502" s="33">
        <v>0</v>
      </c>
      <c r="I502" s="1">
        <v>11894410.99</v>
      </c>
      <c r="J502" s="1">
        <v>8440648.6600000001</v>
      </c>
      <c r="K502" s="1">
        <v>3453762.33</v>
      </c>
      <c r="L502" s="1">
        <f>INDEX(Cost!$D:$D,MATCH(รายละเอียด!$C502,Cost!$A:$A,0))</f>
        <v>28119738.719999999</v>
      </c>
      <c r="M502" s="1">
        <f t="shared" si="24"/>
        <v>7029934.6799999997</v>
      </c>
      <c r="N502" s="1">
        <f t="shared" si="23"/>
        <v>-3576172.3499999996</v>
      </c>
      <c r="O502" t="str">
        <f t="shared" si="21"/>
        <v>not</v>
      </c>
      <c r="S502" s="35"/>
    </row>
    <row r="503" spans="1:19">
      <c r="A503">
        <v>8</v>
      </c>
      <c r="B503" t="s">
        <v>1037</v>
      </c>
      <c r="C503" t="s">
        <v>1048</v>
      </c>
      <c r="D503" t="s">
        <v>1049</v>
      </c>
      <c r="E503" t="s">
        <v>9</v>
      </c>
      <c r="F503" s="1">
        <v>22466513.710000001</v>
      </c>
      <c r="G503" s="1">
        <v>20868877.440000001</v>
      </c>
      <c r="H503" s="33">
        <v>0</v>
      </c>
      <c r="I503" s="1">
        <v>22466513.710000001</v>
      </c>
      <c r="J503" s="1">
        <v>20868877.440000001</v>
      </c>
      <c r="K503" s="1">
        <v>1597636.27</v>
      </c>
      <c r="L503" s="1">
        <f>INDEX(Cost!$D:$D,MATCH(รายละเอียด!$C503,Cost!$A:$A,0))</f>
        <v>46105584.439999998</v>
      </c>
      <c r="M503" s="1">
        <f t="shared" si="24"/>
        <v>11526396.109999999</v>
      </c>
      <c r="N503" s="1">
        <f t="shared" si="23"/>
        <v>-9928759.8399999999</v>
      </c>
      <c r="O503" t="str">
        <f t="shared" si="21"/>
        <v>not</v>
      </c>
      <c r="S503" s="35"/>
    </row>
    <row r="504" spans="1:19">
      <c r="A504">
        <v>8</v>
      </c>
      <c r="B504" t="s">
        <v>1037</v>
      </c>
      <c r="C504" t="s">
        <v>1050</v>
      </c>
      <c r="D504" t="s">
        <v>1051</v>
      </c>
      <c r="E504" t="s">
        <v>9</v>
      </c>
      <c r="F504" s="1">
        <v>32880745.079999998</v>
      </c>
      <c r="G504" s="1">
        <v>13175270.52</v>
      </c>
      <c r="H504" s="33">
        <v>0</v>
      </c>
      <c r="I504" s="1">
        <v>32880745.079999998</v>
      </c>
      <c r="J504" s="1">
        <v>13175270.52</v>
      </c>
      <c r="K504" s="1">
        <v>19705474.559999999</v>
      </c>
      <c r="L504" s="1">
        <f>INDEX(Cost!$D:$D,MATCH(รายละเอียด!$C504,Cost!$A:$A,0))</f>
        <v>50967860.189999998</v>
      </c>
      <c r="M504" s="1">
        <f t="shared" si="24"/>
        <v>12741965.047499999</v>
      </c>
      <c r="N504" s="1">
        <f t="shared" si="23"/>
        <v>6963509.5124999993</v>
      </c>
      <c r="O504" t="str">
        <f t="shared" si="21"/>
        <v>not</v>
      </c>
      <c r="S504" s="35"/>
    </row>
    <row r="505" spans="1:19">
      <c r="A505">
        <v>8</v>
      </c>
      <c r="B505" t="s">
        <v>1037</v>
      </c>
      <c r="C505" t="s">
        <v>1052</v>
      </c>
      <c r="D505" t="s">
        <v>1053</v>
      </c>
      <c r="E505" t="s">
        <v>9</v>
      </c>
      <c r="F505" s="1">
        <v>31164983.600000001</v>
      </c>
      <c r="G505" s="1">
        <v>28846512.129999999</v>
      </c>
      <c r="H505" s="33">
        <v>0</v>
      </c>
      <c r="I505" s="1">
        <v>31164983.600000001</v>
      </c>
      <c r="J505" s="1">
        <v>28846512.129999999</v>
      </c>
      <c r="K505" s="1">
        <v>2318471.4700000002</v>
      </c>
      <c r="L505" s="1">
        <f>INDEX(Cost!$D:$D,MATCH(รายละเอียด!$C505,Cost!$A:$A,0))</f>
        <v>94664561.569999993</v>
      </c>
      <c r="M505" s="1">
        <f t="shared" si="24"/>
        <v>23666140.392499998</v>
      </c>
      <c r="N505" s="1">
        <f t="shared" si="23"/>
        <v>-21347668.922499999</v>
      </c>
      <c r="O505" t="str">
        <f t="shared" si="21"/>
        <v>not</v>
      </c>
      <c r="S505" s="35"/>
    </row>
    <row r="506" spans="1:19">
      <c r="A506">
        <v>8</v>
      </c>
      <c r="B506" t="s">
        <v>1037</v>
      </c>
      <c r="C506" t="s">
        <v>1054</v>
      </c>
      <c r="D506" t="s">
        <v>1055</v>
      </c>
      <c r="E506" t="s">
        <v>9</v>
      </c>
      <c r="F506" s="1">
        <v>38187243.920000002</v>
      </c>
      <c r="G506" s="1">
        <v>18994035.610000007</v>
      </c>
      <c r="H506" s="33">
        <v>0</v>
      </c>
      <c r="I506" s="1">
        <v>38182203.920000002</v>
      </c>
      <c r="J506" s="1">
        <v>18994035.610000007</v>
      </c>
      <c r="K506" s="1">
        <v>19188168.309999999</v>
      </c>
      <c r="L506" s="1">
        <f>INDEX(Cost!$D:$D,MATCH(รายละเอียด!$C506,Cost!$A:$A,0))</f>
        <v>44062868.640000001</v>
      </c>
      <c r="M506" s="1">
        <f t="shared" si="24"/>
        <v>11015717.16</v>
      </c>
      <c r="N506" s="1">
        <f t="shared" si="23"/>
        <v>8172451.1499999985</v>
      </c>
      <c r="O506" t="str">
        <f t="shared" si="21"/>
        <v>not</v>
      </c>
      <c r="S506" s="35"/>
    </row>
    <row r="507" spans="1:19">
      <c r="A507">
        <v>8</v>
      </c>
      <c r="B507" t="s">
        <v>1037</v>
      </c>
      <c r="C507" t="s">
        <v>1056</v>
      </c>
      <c r="D507" t="s">
        <v>1057</v>
      </c>
      <c r="E507" t="s">
        <v>9</v>
      </c>
      <c r="F507" s="1">
        <v>45914515.179999992</v>
      </c>
      <c r="G507" s="1">
        <v>10525424.549999999</v>
      </c>
      <c r="H507" s="33">
        <v>0</v>
      </c>
      <c r="I507" s="1">
        <v>45914515.179999992</v>
      </c>
      <c r="J507" s="1">
        <v>10525424.549999999</v>
      </c>
      <c r="K507" s="1">
        <v>35389090.630000003</v>
      </c>
      <c r="L507" s="1">
        <f>INDEX(Cost!$D:$D,MATCH(รายละเอียด!$C507,Cost!$A:$A,0))</f>
        <v>47397283.209999993</v>
      </c>
      <c r="M507" s="1">
        <f t="shared" si="24"/>
        <v>11849320.802499998</v>
      </c>
      <c r="N507" s="1">
        <f t="shared" si="23"/>
        <v>23539769.827500004</v>
      </c>
      <c r="O507" t="str">
        <f t="shared" si="21"/>
        <v>not</v>
      </c>
      <c r="S507" s="35"/>
    </row>
    <row r="508" spans="1:19">
      <c r="A508">
        <v>8</v>
      </c>
      <c r="B508" t="s">
        <v>1037</v>
      </c>
      <c r="C508" t="s">
        <v>1058</v>
      </c>
      <c r="D508" t="s">
        <v>1059</v>
      </c>
      <c r="E508" t="s">
        <v>9</v>
      </c>
      <c r="F508" s="1">
        <v>15632054.67</v>
      </c>
      <c r="G508" s="1">
        <v>79426124.87000002</v>
      </c>
      <c r="H508" s="33">
        <v>1</v>
      </c>
      <c r="I508" s="1">
        <v>15632054.67</v>
      </c>
      <c r="J508" s="1">
        <v>79426124.87000002</v>
      </c>
      <c r="K508" s="1">
        <v>-63794070.200000003</v>
      </c>
      <c r="L508" s="1">
        <f>INDEX(Cost!$D:$D,MATCH(รายละเอียด!$C508,Cost!$A:$A,0))</f>
        <v>122296552.98999999</v>
      </c>
      <c r="M508" s="1">
        <f t="shared" si="24"/>
        <v>30574138.247500002</v>
      </c>
      <c r="N508" s="1">
        <f t="shared" si="23"/>
        <v>-94368208.447500005</v>
      </c>
      <c r="O508" t="str">
        <f t="shared" si="21"/>
        <v>not</v>
      </c>
      <c r="S508" s="35"/>
    </row>
    <row r="509" spans="1:19">
      <c r="A509">
        <v>8</v>
      </c>
      <c r="B509" t="s">
        <v>1037</v>
      </c>
      <c r="C509" t="s">
        <v>1060</v>
      </c>
      <c r="D509" t="s">
        <v>1061</v>
      </c>
      <c r="E509" t="s">
        <v>9</v>
      </c>
      <c r="F509" s="1">
        <v>7131695.5800000001</v>
      </c>
      <c r="G509" s="1">
        <v>8002628.0800000001</v>
      </c>
      <c r="H509" s="33">
        <v>0</v>
      </c>
      <c r="I509" s="1">
        <v>7066695.5800000001</v>
      </c>
      <c r="J509" s="1">
        <v>8002628.0800000001</v>
      </c>
      <c r="K509" s="1">
        <v>-935932.5</v>
      </c>
      <c r="L509" s="1">
        <f>INDEX(Cost!$D:$D,MATCH(รายละเอียด!$C509,Cost!$A:$A,0))</f>
        <v>17363248.200000003</v>
      </c>
      <c r="M509" s="1">
        <f t="shared" si="24"/>
        <v>4340812.0500000007</v>
      </c>
      <c r="N509" s="1">
        <f t="shared" si="23"/>
        <v>-5276744.5500000007</v>
      </c>
      <c r="O509" t="str">
        <f t="shared" si="21"/>
        <v>not</v>
      </c>
      <c r="S509" s="35"/>
    </row>
    <row r="510" spans="1:19">
      <c r="A510">
        <v>8</v>
      </c>
      <c r="B510" t="s">
        <v>1062</v>
      </c>
      <c r="C510" t="s">
        <v>1063</v>
      </c>
      <c r="D510" t="s">
        <v>1064</v>
      </c>
      <c r="E510" t="s">
        <v>47</v>
      </c>
      <c r="F510" s="1">
        <v>169042005.66</v>
      </c>
      <c r="G510" s="1">
        <v>98244677.180000007</v>
      </c>
      <c r="H510" s="33">
        <v>0</v>
      </c>
      <c r="I510" s="1">
        <v>168314494.56999999</v>
      </c>
      <c r="J510" s="1">
        <v>95775357.939999998</v>
      </c>
      <c r="K510" s="1">
        <v>72539136.629999995</v>
      </c>
      <c r="L510" s="1">
        <f>INDEX(Cost!$D:$D,MATCH(รายละเอียด!$C510,Cost!$A:$A,0))</f>
        <v>287145934.73000002</v>
      </c>
      <c r="M510" s="1">
        <f t="shared" si="24"/>
        <v>71786483.682500005</v>
      </c>
      <c r="N510" s="1">
        <f t="shared" si="23"/>
        <v>752652.94749999046</v>
      </c>
      <c r="O510" t="str">
        <f t="shared" si="21"/>
        <v>not</v>
      </c>
      <c r="S510" s="35"/>
    </row>
    <row r="511" spans="1:19">
      <c r="A511">
        <v>8</v>
      </c>
      <c r="B511" t="s">
        <v>1062</v>
      </c>
      <c r="C511" t="s">
        <v>1065</v>
      </c>
      <c r="D511" t="s">
        <v>1066</v>
      </c>
      <c r="E511" t="s">
        <v>9</v>
      </c>
      <c r="F511" s="1">
        <v>47800167.860000007</v>
      </c>
      <c r="G511" s="1">
        <v>10104054</v>
      </c>
      <c r="H511" s="33">
        <v>0</v>
      </c>
      <c r="I511" s="1">
        <v>47800167.660000004</v>
      </c>
      <c r="J511" s="1">
        <v>10104054</v>
      </c>
      <c r="K511" s="1">
        <v>37696113.659999996</v>
      </c>
      <c r="L511" s="1">
        <f>INDEX(Cost!$D:$D,MATCH(รายละเอียด!$C511,Cost!$A:$A,0))</f>
        <v>51636439.5</v>
      </c>
      <c r="M511" s="1">
        <f t="shared" si="24"/>
        <v>12909109.875</v>
      </c>
      <c r="N511" s="1">
        <f t="shared" si="23"/>
        <v>24787003.784999996</v>
      </c>
      <c r="O511" t="str">
        <f t="shared" si="21"/>
        <v>not</v>
      </c>
      <c r="S511" s="35"/>
    </row>
    <row r="512" spans="1:19">
      <c r="A512">
        <v>8</v>
      </c>
      <c r="B512" t="s">
        <v>1062</v>
      </c>
      <c r="C512" t="s">
        <v>1067</v>
      </c>
      <c r="D512" t="s">
        <v>1068</v>
      </c>
      <c r="E512" t="s">
        <v>9</v>
      </c>
      <c r="F512" s="1">
        <v>21925751.619999997</v>
      </c>
      <c r="G512" s="1">
        <v>16735438.909999998</v>
      </c>
      <c r="H512" s="33">
        <v>0</v>
      </c>
      <c r="I512" s="1">
        <v>21925751.619999997</v>
      </c>
      <c r="J512" s="1">
        <v>16735438.909999998</v>
      </c>
      <c r="K512" s="1">
        <v>5190312.71</v>
      </c>
      <c r="L512" s="1">
        <f>INDEX(Cost!$D:$D,MATCH(รายละเอียด!$C512,Cost!$A:$A,0))</f>
        <v>89731000.74000001</v>
      </c>
      <c r="M512" s="1">
        <f t="shared" si="24"/>
        <v>22432750.185000002</v>
      </c>
      <c r="N512" s="1">
        <f t="shared" si="23"/>
        <v>-17242437.475000001</v>
      </c>
      <c r="O512" t="str">
        <f t="shared" si="21"/>
        <v>not</v>
      </c>
      <c r="S512" s="35"/>
    </row>
    <row r="513" spans="1:19">
      <c r="A513">
        <v>8</v>
      </c>
      <c r="B513" t="s">
        <v>1062</v>
      </c>
      <c r="C513" t="s">
        <v>1069</v>
      </c>
      <c r="D513" t="s">
        <v>1070</v>
      </c>
      <c r="E513" t="s">
        <v>9</v>
      </c>
      <c r="F513" s="1">
        <v>48866059.059999995</v>
      </c>
      <c r="G513" s="1">
        <v>40134015.849999994</v>
      </c>
      <c r="H513" s="33">
        <v>0</v>
      </c>
      <c r="I513" s="1">
        <v>48831198.359999999</v>
      </c>
      <c r="J513" s="1">
        <v>40134015.850000001</v>
      </c>
      <c r="K513" s="1">
        <v>8697182.5099999998</v>
      </c>
      <c r="L513" s="1">
        <f>INDEX(Cost!$D:$D,MATCH(รายละเอียด!$C513,Cost!$A:$A,0))</f>
        <v>89781254.890000001</v>
      </c>
      <c r="M513" s="1">
        <f t="shared" si="24"/>
        <v>22445313.7225</v>
      </c>
      <c r="N513" s="1">
        <f t="shared" si="23"/>
        <v>-13748131.2125</v>
      </c>
      <c r="O513" t="str">
        <f t="shared" si="21"/>
        <v>not</v>
      </c>
      <c r="S513" s="35"/>
    </row>
    <row r="514" spans="1:19">
      <c r="A514">
        <v>8</v>
      </c>
      <c r="B514" t="s">
        <v>1062</v>
      </c>
      <c r="C514" t="s">
        <v>1071</v>
      </c>
      <c r="D514" t="s">
        <v>1072</v>
      </c>
      <c r="E514" t="s">
        <v>9</v>
      </c>
      <c r="F514" s="1">
        <v>42880599.859999999</v>
      </c>
      <c r="G514" s="1">
        <v>7934773.540000001</v>
      </c>
      <c r="H514" s="33">
        <v>0</v>
      </c>
      <c r="I514" s="1">
        <v>42859099.859999999</v>
      </c>
      <c r="J514" s="1">
        <v>7934773.540000001</v>
      </c>
      <c r="K514" s="1">
        <v>34924326.32</v>
      </c>
      <c r="L514" s="1">
        <f>INDEX(Cost!$D:$D,MATCH(รายละเอียด!$C514,Cost!$A:$A,0))</f>
        <v>48395823.740000002</v>
      </c>
      <c r="M514" s="1">
        <f t="shared" si="24"/>
        <v>12098955.935000001</v>
      </c>
      <c r="N514" s="1">
        <f t="shared" si="23"/>
        <v>22825370.384999998</v>
      </c>
      <c r="O514" t="str">
        <f t="shared" si="21"/>
        <v>not</v>
      </c>
      <c r="S514" s="35"/>
    </row>
    <row r="515" spans="1:19">
      <c r="A515">
        <v>8</v>
      </c>
      <c r="B515" t="s">
        <v>1062</v>
      </c>
      <c r="C515" t="s">
        <v>1073</v>
      </c>
      <c r="D515" t="s">
        <v>1074</v>
      </c>
      <c r="E515" t="s">
        <v>9</v>
      </c>
      <c r="F515" s="1">
        <v>39801143.449999996</v>
      </c>
      <c r="G515" s="1">
        <v>11844370.26</v>
      </c>
      <c r="H515" s="33">
        <v>0</v>
      </c>
      <c r="I515" s="1">
        <v>39801143.449999996</v>
      </c>
      <c r="J515" s="1">
        <v>11844370.26</v>
      </c>
      <c r="K515" s="1">
        <v>27956773.190000001</v>
      </c>
      <c r="L515" s="1">
        <f>INDEX(Cost!$D:$D,MATCH(รายละเอียด!$C515,Cost!$A:$A,0))</f>
        <v>48014093.840000004</v>
      </c>
      <c r="M515" s="1">
        <f t="shared" si="24"/>
        <v>12003523.460000001</v>
      </c>
      <c r="N515" s="1">
        <f t="shared" si="23"/>
        <v>15953249.73</v>
      </c>
      <c r="O515" t="str">
        <f t="shared" si="21"/>
        <v>not</v>
      </c>
      <c r="S515" s="35"/>
    </row>
    <row r="516" spans="1:19">
      <c r="A516">
        <v>8</v>
      </c>
      <c r="B516" t="s">
        <v>1062</v>
      </c>
      <c r="C516" t="s">
        <v>1075</v>
      </c>
      <c r="D516" t="s">
        <v>1076</v>
      </c>
      <c r="E516" t="s">
        <v>9</v>
      </c>
      <c r="F516" s="1">
        <v>56409725.860000007</v>
      </c>
      <c r="G516" s="1">
        <v>13081038.68</v>
      </c>
      <c r="H516" s="33">
        <v>0</v>
      </c>
      <c r="I516" s="1">
        <v>56406491.170000002</v>
      </c>
      <c r="J516" s="1">
        <v>13081038.68</v>
      </c>
      <c r="K516" s="1">
        <v>43325452.490000002</v>
      </c>
      <c r="L516" s="1">
        <f>INDEX(Cost!$D:$D,MATCH(รายละเอียด!$C516,Cost!$A:$A,0))</f>
        <v>45016798.599999994</v>
      </c>
      <c r="M516" s="1">
        <f t="shared" si="24"/>
        <v>11254199.649999999</v>
      </c>
      <c r="N516" s="1">
        <f t="shared" si="23"/>
        <v>32071252.840000004</v>
      </c>
      <c r="O516" t="str">
        <f t="shared" si="21"/>
        <v>not</v>
      </c>
      <c r="S516" s="35"/>
    </row>
    <row r="517" spans="1:19">
      <c r="A517">
        <v>8</v>
      </c>
      <c r="B517" t="s">
        <v>1062</v>
      </c>
      <c r="C517" t="s">
        <v>1077</v>
      </c>
      <c r="D517" t="s">
        <v>1078</v>
      </c>
      <c r="E517" t="s">
        <v>9</v>
      </c>
      <c r="F517" s="1">
        <v>13905107.379999999</v>
      </c>
      <c r="G517" s="1">
        <v>6783696.4900000002</v>
      </c>
      <c r="H517" s="33">
        <v>0</v>
      </c>
      <c r="I517" s="1">
        <v>13905107.379999999</v>
      </c>
      <c r="J517" s="1">
        <v>6783696.4900000002</v>
      </c>
      <c r="K517" s="1">
        <v>7121410.8899999997</v>
      </c>
      <c r="L517" s="1">
        <f>INDEX(Cost!$D:$D,MATCH(รายละเอียด!$C517,Cost!$A:$A,0))</f>
        <v>27556186.189999998</v>
      </c>
      <c r="M517" s="1">
        <f t="shared" si="24"/>
        <v>6889046.5474999994</v>
      </c>
      <c r="N517" s="1">
        <f t="shared" si="23"/>
        <v>232364.34250000026</v>
      </c>
      <c r="O517" t="str">
        <f t="shared" si="21"/>
        <v>not</v>
      </c>
      <c r="S517" s="35"/>
    </row>
    <row r="518" spans="1:19">
      <c r="A518">
        <v>8</v>
      </c>
      <c r="B518" t="s">
        <v>1079</v>
      </c>
      <c r="C518" t="s">
        <v>1080</v>
      </c>
      <c r="D518" t="s">
        <v>1081</v>
      </c>
      <c r="E518" t="s">
        <v>47</v>
      </c>
      <c r="F518" s="1">
        <v>135221738.98999998</v>
      </c>
      <c r="G518" s="1">
        <v>284932884.48999995</v>
      </c>
      <c r="H518" s="33">
        <v>1</v>
      </c>
      <c r="I518" s="1">
        <v>135221738.98999998</v>
      </c>
      <c r="J518" s="1">
        <v>284932884.49000001</v>
      </c>
      <c r="K518" s="1">
        <v>-149711145.5</v>
      </c>
      <c r="L518" s="1">
        <f>INDEX(Cost!$D:$D,MATCH(รายละเอียด!$C518,Cost!$A:$A,0))</f>
        <v>398791913.48000002</v>
      </c>
      <c r="M518" s="1">
        <f t="shared" si="24"/>
        <v>99697978.370000005</v>
      </c>
      <c r="N518" s="1">
        <f t="shared" si="23"/>
        <v>-249409123.87</v>
      </c>
      <c r="O518" t="str">
        <f t="shared" ref="O518:O581" si="25">IF(H518&gt;3,"A",IF(H518&gt;=2.51,"B",IF(H518&gt;=2.01,"C",IF(H518&gt;=1.51,"D","not"))))</f>
        <v>not</v>
      </c>
      <c r="S518" s="35"/>
    </row>
    <row r="519" spans="1:19">
      <c r="A519">
        <v>8</v>
      </c>
      <c r="B519" t="s">
        <v>1079</v>
      </c>
      <c r="C519" t="s">
        <v>1082</v>
      </c>
      <c r="D519" t="s">
        <v>1083</v>
      </c>
      <c r="E519" t="s">
        <v>9</v>
      </c>
      <c r="F519" s="1">
        <v>37283852.130000003</v>
      </c>
      <c r="G519" s="1">
        <v>5606607.2199999997</v>
      </c>
      <c r="H519" s="33">
        <v>0</v>
      </c>
      <c r="I519" s="1">
        <v>37283852.130000003</v>
      </c>
      <c r="J519" s="1">
        <v>5606607.2199999997</v>
      </c>
      <c r="K519" s="1">
        <v>31677244.91</v>
      </c>
      <c r="L519" s="1">
        <f>INDEX(Cost!$D:$D,MATCH(รายละเอียด!$C519,Cost!$A:$A,0))</f>
        <v>43665880.450000003</v>
      </c>
      <c r="M519" s="1">
        <f t="shared" si="24"/>
        <v>10916470.112500001</v>
      </c>
      <c r="N519" s="1">
        <f t="shared" ref="N519:N582" si="26">K519-M519</f>
        <v>20760774.797499999</v>
      </c>
      <c r="O519" t="str">
        <f t="shared" si="25"/>
        <v>not</v>
      </c>
      <c r="S519" s="35"/>
    </row>
    <row r="520" spans="1:19">
      <c r="A520">
        <v>8</v>
      </c>
      <c r="B520" t="s">
        <v>1079</v>
      </c>
      <c r="C520" t="s">
        <v>1084</v>
      </c>
      <c r="D520" t="s">
        <v>1085</v>
      </c>
      <c r="E520" t="s">
        <v>9</v>
      </c>
      <c r="F520" s="1">
        <v>18669685.370000001</v>
      </c>
      <c r="G520" s="1">
        <v>21880389.739999995</v>
      </c>
      <c r="H520" s="33">
        <v>0</v>
      </c>
      <c r="I520" s="1">
        <v>18621927.560000002</v>
      </c>
      <c r="J520" s="1">
        <v>21880389.739999995</v>
      </c>
      <c r="K520" s="1">
        <v>-3258462.18</v>
      </c>
      <c r="L520" s="1">
        <f>INDEX(Cost!$D:$D,MATCH(รายละเอียด!$C520,Cost!$A:$A,0))</f>
        <v>68173410.040000007</v>
      </c>
      <c r="M520" s="1">
        <f t="shared" si="24"/>
        <v>17043352.510000002</v>
      </c>
      <c r="N520" s="1">
        <f t="shared" si="26"/>
        <v>-20301814.690000001</v>
      </c>
      <c r="O520" t="str">
        <f t="shared" si="25"/>
        <v>not</v>
      </c>
      <c r="S520" s="35"/>
    </row>
    <row r="521" spans="1:19">
      <c r="A521">
        <v>8</v>
      </c>
      <c r="B521" t="s">
        <v>1079</v>
      </c>
      <c r="C521" t="s">
        <v>1086</v>
      </c>
      <c r="D521" t="s">
        <v>1087</v>
      </c>
      <c r="E521" t="s">
        <v>9</v>
      </c>
      <c r="F521" s="1">
        <v>36272781.060000002</v>
      </c>
      <c r="G521" s="1">
        <v>19086288.419999998</v>
      </c>
      <c r="H521" s="33">
        <v>0</v>
      </c>
      <c r="I521" s="1">
        <v>36256341.060000002</v>
      </c>
      <c r="J521" s="1">
        <v>19086288.419999998</v>
      </c>
      <c r="K521" s="1">
        <v>17170052.640000001</v>
      </c>
      <c r="L521" s="1">
        <f>INDEX(Cost!$D:$D,MATCH(รายละเอียด!$C521,Cost!$A:$A,0))</f>
        <v>58736905.229999997</v>
      </c>
      <c r="M521" s="1">
        <f t="shared" si="24"/>
        <v>14684226.307500001</v>
      </c>
      <c r="N521" s="1">
        <f t="shared" si="26"/>
        <v>2485826.3324999996</v>
      </c>
      <c r="O521" t="str">
        <f t="shared" si="25"/>
        <v>not</v>
      </c>
      <c r="S521" s="35"/>
    </row>
    <row r="522" spans="1:19">
      <c r="A522">
        <v>8</v>
      </c>
      <c r="B522" t="s">
        <v>1079</v>
      </c>
      <c r="C522" t="s">
        <v>1088</v>
      </c>
      <c r="D522" t="s">
        <v>1089</v>
      </c>
      <c r="E522" t="s">
        <v>9</v>
      </c>
      <c r="F522" s="1">
        <v>7046214.620000001</v>
      </c>
      <c r="G522" s="1">
        <v>3465444.4299999997</v>
      </c>
      <c r="H522" s="33">
        <v>0</v>
      </c>
      <c r="I522" s="1">
        <v>7046214.620000001</v>
      </c>
      <c r="J522" s="1">
        <v>3465444.4299999997</v>
      </c>
      <c r="K522" s="1">
        <v>3580770.19</v>
      </c>
      <c r="L522" s="1">
        <f>INDEX(Cost!$D:$D,MATCH(รายละเอียด!$C522,Cost!$A:$A,0))</f>
        <v>28071812.059999999</v>
      </c>
      <c r="M522" s="1">
        <f t="shared" si="24"/>
        <v>7017953.0149999987</v>
      </c>
      <c r="N522" s="1">
        <f t="shared" si="26"/>
        <v>-3437182.8249999988</v>
      </c>
      <c r="O522" t="str">
        <f t="shared" si="25"/>
        <v>not</v>
      </c>
      <c r="S522" s="35"/>
    </row>
    <row r="523" spans="1:19">
      <c r="A523">
        <v>8</v>
      </c>
      <c r="B523" t="s">
        <v>1079</v>
      </c>
      <c r="C523" t="s">
        <v>1090</v>
      </c>
      <c r="D523" t="s">
        <v>1091</v>
      </c>
      <c r="E523" t="s">
        <v>9</v>
      </c>
      <c r="F523" s="1">
        <v>19638260.960000001</v>
      </c>
      <c r="G523" s="1">
        <v>5214084.2100000009</v>
      </c>
      <c r="H523" s="33">
        <v>0</v>
      </c>
      <c r="I523" s="1">
        <v>19638260.960000001</v>
      </c>
      <c r="J523" s="1">
        <v>5214084.2100000009</v>
      </c>
      <c r="K523" s="1">
        <v>14424176.75</v>
      </c>
      <c r="L523" s="1">
        <f>INDEX(Cost!$D:$D,MATCH(รายละเอียด!$C523,Cost!$A:$A,0))</f>
        <v>34198984.780000001</v>
      </c>
      <c r="M523" s="1">
        <f t="shared" si="24"/>
        <v>8549746.1950000003</v>
      </c>
      <c r="N523" s="1">
        <f t="shared" si="26"/>
        <v>5874430.5549999997</v>
      </c>
      <c r="O523" t="str">
        <f t="shared" si="25"/>
        <v>not</v>
      </c>
      <c r="S523" s="35"/>
    </row>
    <row r="524" spans="1:19">
      <c r="A524">
        <v>8</v>
      </c>
      <c r="B524" t="s">
        <v>1079</v>
      </c>
      <c r="C524" t="s">
        <v>1092</v>
      </c>
      <c r="D524" t="s">
        <v>1093</v>
      </c>
      <c r="E524" t="s">
        <v>9</v>
      </c>
      <c r="F524" s="1">
        <v>15184115.870000001</v>
      </c>
      <c r="G524" s="1">
        <v>12065012.630000001</v>
      </c>
      <c r="H524" s="33">
        <v>0</v>
      </c>
      <c r="I524" s="1">
        <v>15184115.870000001</v>
      </c>
      <c r="J524" s="1">
        <v>12065012.630000001</v>
      </c>
      <c r="K524" s="1">
        <v>3119103.24</v>
      </c>
      <c r="L524" s="1">
        <f>INDEX(Cost!$D:$D,MATCH(รายละเอียด!$C524,Cost!$A:$A,0))</f>
        <v>27221340.030000001</v>
      </c>
      <c r="M524" s="1">
        <f t="shared" si="24"/>
        <v>6805335.0075000003</v>
      </c>
      <c r="N524" s="1">
        <f t="shared" si="26"/>
        <v>-3686231.7675000001</v>
      </c>
      <c r="O524" t="str">
        <f t="shared" si="25"/>
        <v>not</v>
      </c>
      <c r="S524" s="35"/>
    </row>
    <row r="525" spans="1:19">
      <c r="A525">
        <v>8</v>
      </c>
      <c r="B525" t="s">
        <v>1079</v>
      </c>
      <c r="C525" t="s">
        <v>1094</v>
      </c>
      <c r="D525" t="s">
        <v>1095</v>
      </c>
      <c r="E525" t="s">
        <v>9</v>
      </c>
      <c r="F525" s="1">
        <v>44463590.079999998</v>
      </c>
      <c r="G525" s="1">
        <v>79005433.779999986</v>
      </c>
      <c r="H525" s="33">
        <v>2</v>
      </c>
      <c r="I525" s="1">
        <v>44463590.079999998</v>
      </c>
      <c r="J525" s="1">
        <v>79005433.779999986</v>
      </c>
      <c r="K525" s="1">
        <v>-34541843.700000003</v>
      </c>
      <c r="L525" s="1">
        <f>INDEX(Cost!$D:$D,MATCH(รายละเอียด!$C525,Cost!$A:$A,0))</f>
        <v>108449120.85999998</v>
      </c>
      <c r="M525" s="1">
        <f t="shared" si="24"/>
        <v>27112280.214999996</v>
      </c>
      <c r="N525" s="1">
        <f t="shared" si="26"/>
        <v>-61654123.914999999</v>
      </c>
      <c r="O525" t="str">
        <f t="shared" si="25"/>
        <v>D</v>
      </c>
      <c r="S525" s="35"/>
    </row>
    <row r="526" spans="1:19">
      <c r="A526">
        <v>8</v>
      </c>
      <c r="B526" t="s">
        <v>1079</v>
      </c>
      <c r="C526" t="s">
        <v>1096</v>
      </c>
      <c r="D526" t="s">
        <v>1097</v>
      </c>
      <c r="E526" t="s">
        <v>9</v>
      </c>
      <c r="F526" s="1">
        <v>13545444.279999999</v>
      </c>
      <c r="G526" s="1">
        <v>11447393.52</v>
      </c>
      <c r="H526" s="33">
        <v>0</v>
      </c>
      <c r="I526" s="1">
        <v>13545444.279999999</v>
      </c>
      <c r="J526" s="1">
        <v>11447393.52</v>
      </c>
      <c r="K526" s="1">
        <v>2098050.7599999998</v>
      </c>
      <c r="L526" s="1">
        <f>INDEX(Cost!$D:$D,MATCH(รายละเอียด!$C526,Cost!$A:$A,0))</f>
        <v>27818228.880000003</v>
      </c>
      <c r="M526" s="1">
        <f t="shared" si="24"/>
        <v>6954557.2200000007</v>
      </c>
      <c r="N526" s="1">
        <f t="shared" si="26"/>
        <v>-4856506.4600000009</v>
      </c>
      <c r="O526" t="str">
        <f t="shared" si="25"/>
        <v>not</v>
      </c>
      <c r="S526" s="35"/>
    </row>
    <row r="527" spans="1:19">
      <c r="A527">
        <v>8</v>
      </c>
      <c r="B527" t="s">
        <v>1079</v>
      </c>
      <c r="C527" t="s">
        <v>1098</v>
      </c>
      <c r="D527" t="s">
        <v>1099</v>
      </c>
      <c r="E527" t="s">
        <v>9</v>
      </c>
      <c r="F527" s="1">
        <v>7488223.2300000004</v>
      </c>
      <c r="G527" s="1">
        <v>13059316.050000003</v>
      </c>
      <c r="H527" s="33">
        <v>1</v>
      </c>
      <c r="I527" s="1">
        <v>7439853.2300000004</v>
      </c>
      <c r="J527" s="1">
        <v>13059316.050000003</v>
      </c>
      <c r="K527" s="1">
        <v>-5619462.8200000003</v>
      </c>
      <c r="L527" s="1">
        <f>INDEX(Cost!$D:$D,MATCH(รายละเอียด!$C527,Cost!$A:$A,0))</f>
        <v>42325821.32</v>
      </c>
      <c r="M527" s="1">
        <f t="shared" si="24"/>
        <v>10581455.33</v>
      </c>
      <c r="N527" s="1">
        <f t="shared" si="26"/>
        <v>-16200918.15</v>
      </c>
      <c r="O527" t="str">
        <f t="shared" si="25"/>
        <v>not</v>
      </c>
      <c r="S527" s="35"/>
    </row>
    <row r="528" spans="1:19">
      <c r="A528">
        <v>8</v>
      </c>
      <c r="B528" t="s">
        <v>1079</v>
      </c>
      <c r="C528" t="s">
        <v>1100</v>
      </c>
      <c r="D528" t="s">
        <v>1101</v>
      </c>
      <c r="E528" t="s">
        <v>9</v>
      </c>
      <c r="F528" s="1">
        <v>23180695.539999999</v>
      </c>
      <c r="G528" s="1">
        <v>18402732.260000005</v>
      </c>
      <c r="H528" s="33">
        <v>1</v>
      </c>
      <c r="I528" s="1">
        <v>23180695.539999999</v>
      </c>
      <c r="J528" s="1">
        <v>18402732.260000005</v>
      </c>
      <c r="K528" s="1">
        <v>4777963.28</v>
      </c>
      <c r="L528" s="1">
        <f>INDEX(Cost!$D:$D,MATCH(รายละเอียด!$C528,Cost!$A:$A,0))</f>
        <v>56262569.910000004</v>
      </c>
      <c r="M528" s="1">
        <f t="shared" si="24"/>
        <v>14065642.477500003</v>
      </c>
      <c r="N528" s="1">
        <f t="shared" si="26"/>
        <v>-9287679.1975000016</v>
      </c>
      <c r="O528" t="str">
        <f t="shared" si="25"/>
        <v>not</v>
      </c>
      <c r="S528" s="35"/>
    </row>
    <row r="529" spans="1:19">
      <c r="A529">
        <v>8</v>
      </c>
      <c r="B529" t="s">
        <v>1079</v>
      </c>
      <c r="C529" t="s">
        <v>1102</v>
      </c>
      <c r="D529" t="s">
        <v>1103</v>
      </c>
      <c r="E529" t="s">
        <v>9</v>
      </c>
      <c r="F529" s="1">
        <v>41087279.460000001</v>
      </c>
      <c r="G529" s="1">
        <v>45404445.739999995</v>
      </c>
      <c r="H529" s="33">
        <v>0</v>
      </c>
      <c r="I529" s="1">
        <v>41087279.460000001</v>
      </c>
      <c r="J529" s="1">
        <v>45404445.739999995</v>
      </c>
      <c r="K529" s="1">
        <v>-4317166.28</v>
      </c>
      <c r="L529" s="1">
        <f>INDEX(Cost!$D:$D,MATCH(รายละเอียด!$C529,Cost!$A:$A,0))</f>
        <v>75038580.760000005</v>
      </c>
      <c r="M529" s="1">
        <f t="shared" si="24"/>
        <v>18759645.190000001</v>
      </c>
      <c r="N529" s="1">
        <f t="shared" si="26"/>
        <v>-23076811.470000003</v>
      </c>
      <c r="O529" t="str">
        <f t="shared" si="25"/>
        <v>not</v>
      </c>
      <c r="S529" s="35"/>
    </row>
    <row r="530" spans="1:19">
      <c r="A530">
        <v>8</v>
      </c>
      <c r="B530" t="s">
        <v>1079</v>
      </c>
      <c r="C530" t="s">
        <v>1104</v>
      </c>
      <c r="D530" t="s">
        <v>1105</v>
      </c>
      <c r="E530" t="s">
        <v>9</v>
      </c>
      <c r="F530" s="1">
        <v>62881548.32</v>
      </c>
      <c r="G530" s="1">
        <v>10574656.999999998</v>
      </c>
      <c r="H530" s="33">
        <v>0</v>
      </c>
      <c r="I530" s="1">
        <v>62881548.32</v>
      </c>
      <c r="J530" s="1">
        <v>10574656.999999998</v>
      </c>
      <c r="K530" s="1">
        <v>52306891.32</v>
      </c>
      <c r="L530" s="1">
        <f>INDEX(Cost!$D:$D,MATCH(รายละเอียด!$C530,Cost!$A:$A,0))</f>
        <v>37022884.159999996</v>
      </c>
      <c r="M530" s="1">
        <f t="shared" si="24"/>
        <v>9255721.0399999991</v>
      </c>
      <c r="N530" s="1">
        <f t="shared" si="26"/>
        <v>43051170.280000001</v>
      </c>
      <c r="O530" t="str">
        <f t="shared" si="25"/>
        <v>not</v>
      </c>
      <c r="S530" s="35"/>
    </row>
    <row r="531" spans="1:19">
      <c r="A531">
        <v>8</v>
      </c>
      <c r="B531" t="s">
        <v>1079</v>
      </c>
      <c r="C531" t="s">
        <v>1106</v>
      </c>
      <c r="D531" t="s">
        <v>1107</v>
      </c>
      <c r="E531" t="s">
        <v>9</v>
      </c>
      <c r="F531" s="1">
        <v>10378420.469999999</v>
      </c>
      <c r="G531" s="1">
        <v>7748524.0899999999</v>
      </c>
      <c r="H531" s="33">
        <v>0</v>
      </c>
      <c r="I531" s="1">
        <v>10378420.469999999</v>
      </c>
      <c r="J531" s="1">
        <v>7748524.0899999999</v>
      </c>
      <c r="K531" s="1">
        <v>2629896.38</v>
      </c>
      <c r="L531" s="1">
        <f>INDEX(Cost!$D:$D,MATCH(รายละเอียด!$C531,Cost!$A:$A,0))</f>
        <v>26293264.109999999</v>
      </c>
      <c r="M531" s="1">
        <f t="shared" si="24"/>
        <v>6573316.0274999999</v>
      </c>
      <c r="N531" s="1">
        <f t="shared" si="26"/>
        <v>-3943419.6475</v>
      </c>
      <c r="O531" t="str">
        <f t="shared" si="25"/>
        <v>not</v>
      </c>
      <c r="S531" s="35"/>
    </row>
    <row r="532" spans="1:19">
      <c r="A532">
        <v>8</v>
      </c>
      <c r="B532" t="s">
        <v>1108</v>
      </c>
      <c r="C532" t="s">
        <v>1109</v>
      </c>
      <c r="D532" t="s">
        <v>1110</v>
      </c>
      <c r="E532" t="s">
        <v>6</v>
      </c>
      <c r="F532" s="1">
        <v>219899821.81999999</v>
      </c>
      <c r="G532" s="1">
        <v>394986523.25000006</v>
      </c>
      <c r="H532" s="33">
        <v>1</v>
      </c>
      <c r="I532" s="1">
        <v>219820809.06999999</v>
      </c>
      <c r="J532" s="1">
        <v>394986523.25000006</v>
      </c>
      <c r="K532" s="1">
        <v>-175165714.18000001</v>
      </c>
      <c r="L532" s="1">
        <f>INDEX(Cost!$D:$D,MATCH(รายละเอียด!$C532,Cost!$A:$A,0))</f>
        <v>754855599.86999989</v>
      </c>
      <c r="M532" s="1">
        <f t="shared" si="24"/>
        <v>188713899.96749997</v>
      </c>
      <c r="N532" s="1">
        <f t="shared" si="26"/>
        <v>-363879614.14749998</v>
      </c>
      <c r="O532" t="str">
        <f t="shared" si="25"/>
        <v>not</v>
      </c>
      <c r="S532" s="35"/>
    </row>
    <row r="533" spans="1:19">
      <c r="A533">
        <v>8</v>
      </c>
      <c r="B533" t="s">
        <v>1108</v>
      </c>
      <c r="C533" t="s">
        <v>1111</v>
      </c>
      <c r="D533" t="s">
        <v>1112</v>
      </c>
      <c r="E533" t="s">
        <v>9</v>
      </c>
      <c r="F533" s="1">
        <v>54909351.549999997</v>
      </c>
      <c r="G533" s="1">
        <v>7212135.7900000019</v>
      </c>
      <c r="H533" s="33">
        <v>0</v>
      </c>
      <c r="I533" s="1">
        <v>54909351.549999997</v>
      </c>
      <c r="J533" s="1">
        <v>7212135.7900000019</v>
      </c>
      <c r="K533" s="1">
        <v>47697215.759999998</v>
      </c>
      <c r="L533" s="1">
        <f>INDEX(Cost!$D:$D,MATCH(รายละเอียด!$C533,Cost!$A:$A,0))</f>
        <v>37250750.409999996</v>
      </c>
      <c r="M533" s="1">
        <f t="shared" si="24"/>
        <v>9312687.6024999991</v>
      </c>
      <c r="N533" s="1">
        <f t="shared" si="26"/>
        <v>38384528.157499999</v>
      </c>
      <c r="O533" t="str">
        <f t="shared" si="25"/>
        <v>not</v>
      </c>
      <c r="S533" s="35"/>
    </row>
    <row r="534" spans="1:19">
      <c r="A534">
        <v>8</v>
      </c>
      <c r="B534" t="s">
        <v>1108</v>
      </c>
      <c r="C534" t="s">
        <v>1113</v>
      </c>
      <c r="D534" t="s">
        <v>1114</v>
      </c>
      <c r="E534" t="s">
        <v>9</v>
      </c>
      <c r="F534" s="1">
        <v>40879705.280000001</v>
      </c>
      <c r="G534" s="1">
        <v>13590828.810000001</v>
      </c>
      <c r="H534" s="33">
        <v>0</v>
      </c>
      <c r="I534" s="1">
        <v>40736705.280000001</v>
      </c>
      <c r="J534" s="1">
        <v>13590828.810000001</v>
      </c>
      <c r="K534" s="1">
        <v>27145876.469999999</v>
      </c>
      <c r="L534" s="1">
        <f>INDEX(Cost!$D:$D,MATCH(รายละเอียด!$C534,Cost!$A:$A,0))</f>
        <v>31141902.759999998</v>
      </c>
      <c r="M534" s="1">
        <f t="shared" si="24"/>
        <v>7785475.6899999995</v>
      </c>
      <c r="N534" s="1">
        <f t="shared" si="26"/>
        <v>19360400.780000001</v>
      </c>
      <c r="O534" t="str">
        <f t="shared" si="25"/>
        <v>not</v>
      </c>
      <c r="S534" s="35"/>
    </row>
    <row r="535" spans="1:19">
      <c r="A535">
        <v>8</v>
      </c>
      <c r="B535" t="s">
        <v>1108</v>
      </c>
      <c r="C535" t="s">
        <v>1115</v>
      </c>
      <c r="D535" t="s">
        <v>1116</v>
      </c>
      <c r="E535" t="s">
        <v>9</v>
      </c>
      <c r="F535" s="1">
        <v>18302764.600000001</v>
      </c>
      <c r="G535" s="1">
        <v>31084665.390000004</v>
      </c>
      <c r="H535" s="33">
        <v>1</v>
      </c>
      <c r="I535" s="1">
        <v>17978264.600000001</v>
      </c>
      <c r="J535" s="1">
        <v>31084665.390000004</v>
      </c>
      <c r="K535" s="1">
        <v>-13106400.789999999</v>
      </c>
      <c r="L535" s="1">
        <f>INDEX(Cost!$D:$D,MATCH(รายละเอียด!$C535,Cost!$A:$A,0))</f>
        <v>64801078.429999992</v>
      </c>
      <c r="M535" s="1">
        <f t="shared" si="24"/>
        <v>16200269.607499998</v>
      </c>
      <c r="N535" s="1">
        <f t="shared" si="26"/>
        <v>-29306670.397499997</v>
      </c>
      <c r="O535" t="str">
        <f t="shared" si="25"/>
        <v>not</v>
      </c>
      <c r="S535" s="35"/>
    </row>
    <row r="536" spans="1:19">
      <c r="A536">
        <v>8</v>
      </c>
      <c r="B536" t="s">
        <v>1108</v>
      </c>
      <c r="C536" t="s">
        <v>1117</v>
      </c>
      <c r="D536" t="s">
        <v>1118</v>
      </c>
      <c r="E536" t="s">
        <v>9</v>
      </c>
      <c r="F536" s="1">
        <v>33470434.120000001</v>
      </c>
      <c r="G536" s="1">
        <v>23505950.619999997</v>
      </c>
      <c r="H536" s="33">
        <v>0</v>
      </c>
      <c r="I536" s="1">
        <v>33470434.120000001</v>
      </c>
      <c r="J536" s="1">
        <v>23505950.619999994</v>
      </c>
      <c r="K536" s="1">
        <v>9964483.5</v>
      </c>
      <c r="L536" s="1">
        <f>INDEX(Cost!$D:$D,MATCH(รายละเอียด!$C536,Cost!$A:$A,0))</f>
        <v>62601467.100000001</v>
      </c>
      <c r="M536" s="1">
        <f t="shared" si="24"/>
        <v>15650366.774999999</v>
      </c>
      <c r="N536" s="1">
        <f t="shared" si="26"/>
        <v>-5685883.2749999985</v>
      </c>
      <c r="O536" t="str">
        <f t="shared" si="25"/>
        <v>not</v>
      </c>
      <c r="S536" s="35"/>
    </row>
    <row r="537" spans="1:19">
      <c r="A537">
        <v>8</v>
      </c>
      <c r="B537" t="s">
        <v>1108</v>
      </c>
      <c r="C537" t="s">
        <v>1119</v>
      </c>
      <c r="D537" t="s">
        <v>1120</v>
      </c>
      <c r="E537" t="s">
        <v>9</v>
      </c>
      <c r="F537" s="1">
        <v>24385242.439999998</v>
      </c>
      <c r="G537" s="1">
        <v>11423103.540000001</v>
      </c>
      <c r="H537" s="33">
        <v>0</v>
      </c>
      <c r="I537" s="1">
        <v>24385242.439999998</v>
      </c>
      <c r="J537" s="1">
        <v>11423103.540000001</v>
      </c>
      <c r="K537" s="1">
        <v>12962138.9</v>
      </c>
      <c r="L537" s="1">
        <f>INDEX(Cost!$D:$D,MATCH(รายละเอียด!$C537,Cost!$A:$A,0))</f>
        <v>45107951.200000003</v>
      </c>
      <c r="M537" s="1">
        <f t="shared" si="24"/>
        <v>11276987.800000001</v>
      </c>
      <c r="N537" s="1">
        <f t="shared" si="26"/>
        <v>1685151.0999999996</v>
      </c>
      <c r="O537" t="str">
        <f t="shared" si="25"/>
        <v>not</v>
      </c>
      <c r="S537" s="35"/>
    </row>
    <row r="538" spans="1:19">
      <c r="A538">
        <v>8</v>
      </c>
      <c r="B538" t="s">
        <v>1108</v>
      </c>
      <c r="C538" t="s">
        <v>1121</v>
      </c>
      <c r="D538" t="s">
        <v>1122</v>
      </c>
      <c r="E538" t="s">
        <v>9</v>
      </c>
      <c r="F538" s="1">
        <v>16848539.440000001</v>
      </c>
      <c r="G538" s="1">
        <v>5959890.8700000001</v>
      </c>
      <c r="H538" s="33">
        <v>0</v>
      </c>
      <c r="I538" s="1">
        <v>16714639.440000001</v>
      </c>
      <c r="J538" s="1">
        <v>5959890.8700000001</v>
      </c>
      <c r="K538" s="1">
        <v>10754748.57</v>
      </c>
      <c r="L538" s="1">
        <f>INDEX(Cost!$D:$D,MATCH(รายละเอียด!$C538,Cost!$A:$A,0))</f>
        <v>21080571.609999999</v>
      </c>
      <c r="M538" s="1">
        <f t="shared" si="24"/>
        <v>5270142.9024999999</v>
      </c>
      <c r="N538" s="1">
        <f t="shared" si="26"/>
        <v>5484605.6675000004</v>
      </c>
      <c r="O538" t="str">
        <f t="shared" si="25"/>
        <v>not</v>
      </c>
      <c r="S538" s="35"/>
    </row>
    <row r="539" spans="1:19">
      <c r="A539">
        <v>8</v>
      </c>
      <c r="B539" t="s">
        <v>1108</v>
      </c>
      <c r="C539" t="s">
        <v>1123</v>
      </c>
      <c r="D539" t="s">
        <v>1124</v>
      </c>
      <c r="E539" t="s">
        <v>47</v>
      </c>
      <c r="F539" s="1">
        <v>72500869.249999985</v>
      </c>
      <c r="G539" s="1">
        <v>71185894.399999976</v>
      </c>
      <c r="H539" s="33">
        <v>1</v>
      </c>
      <c r="I539" s="1">
        <v>69308561.679999992</v>
      </c>
      <c r="J539" s="1">
        <v>71185894.399999976</v>
      </c>
      <c r="K539" s="1">
        <v>-1877332.72</v>
      </c>
      <c r="L539" s="1">
        <f>INDEX(Cost!$D:$D,MATCH(รายละเอียด!$C539,Cost!$A:$A,0))</f>
        <v>213201821.95999998</v>
      </c>
      <c r="M539" s="1">
        <f t="shared" si="24"/>
        <v>53300455.489999995</v>
      </c>
      <c r="N539" s="1">
        <f t="shared" si="26"/>
        <v>-55177788.209999993</v>
      </c>
      <c r="O539" t="str">
        <f t="shared" si="25"/>
        <v>not</v>
      </c>
      <c r="S539" s="35"/>
    </row>
    <row r="540" spans="1:19">
      <c r="A540">
        <v>8</v>
      </c>
      <c r="B540" t="s">
        <v>1108</v>
      </c>
      <c r="C540" t="s">
        <v>1125</v>
      </c>
      <c r="D540" t="s">
        <v>1126</v>
      </c>
      <c r="E540" t="s">
        <v>9</v>
      </c>
      <c r="F540" s="1">
        <v>35896836.769999996</v>
      </c>
      <c r="G540" s="1">
        <v>11782591.77</v>
      </c>
      <c r="H540" s="33">
        <v>0</v>
      </c>
      <c r="I540" s="1">
        <v>35896836.769999996</v>
      </c>
      <c r="J540" s="1">
        <v>11782591.77</v>
      </c>
      <c r="K540" s="1">
        <v>24114245</v>
      </c>
      <c r="L540" s="1">
        <f>INDEX(Cost!$D:$D,MATCH(รายละเอียด!$C540,Cost!$A:$A,0))</f>
        <v>42935243.579999998</v>
      </c>
      <c r="M540" s="1">
        <f t="shared" si="24"/>
        <v>10733810.895</v>
      </c>
      <c r="N540" s="1">
        <f t="shared" si="26"/>
        <v>13380434.105</v>
      </c>
      <c r="O540" t="str">
        <f t="shared" si="25"/>
        <v>not</v>
      </c>
      <c r="S540" s="35"/>
    </row>
    <row r="541" spans="1:19">
      <c r="A541">
        <v>8</v>
      </c>
      <c r="B541" t="s">
        <v>1108</v>
      </c>
      <c r="C541" t="s">
        <v>1127</v>
      </c>
      <c r="D541" t="s">
        <v>1128</v>
      </c>
      <c r="E541" t="s">
        <v>9</v>
      </c>
      <c r="F541" s="1">
        <v>9699332.5600000005</v>
      </c>
      <c r="G541" s="1">
        <v>22382705.980000004</v>
      </c>
      <c r="H541" s="33">
        <v>1</v>
      </c>
      <c r="I541" s="1">
        <v>9699332.5600000005</v>
      </c>
      <c r="J541" s="1">
        <v>22382705.980000004</v>
      </c>
      <c r="K541" s="1">
        <v>-12683373.42</v>
      </c>
      <c r="L541" s="1">
        <f>INDEX(Cost!$D:$D,MATCH(รายละเอียด!$C541,Cost!$A:$A,0))</f>
        <v>80358227.689999998</v>
      </c>
      <c r="M541" s="1">
        <f t="shared" si="24"/>
        <v>20089556.922499999</v>
      </c>
      <c r="N541" s="1">
        <f t="shared" si="26"/>
        <v>-32772930.342500001</v>
      </c>
      <c r="O541" t="str">
        <f t="shared" si="25"/>
        <v>not</v>
      </c>
      <c r="S541" s="35"/>
    </row>
    <row r="542" spans="1:19">
      <c r="A542">
        <v>8</v>
      </c>
      <c r="B542" t="s">
        <v>1108</v>
      </c>
      <c r="C542" t="s">
        <v>1129</v>
      </c>
      <c r="D542" t="s">
        <v>1130</v>
      </c>
      <c r="E542" t="s">
        <v>9</v>
      </c>
      <c r="F542" s="1">
        <v>38136820.129999995</v>
      </c>
      <c r="G542" s="1">
        <v>31247453.91</v>
      </c>
      <c r="H542" s="33">
        <v>0</v>
      </c>
      <c r="I542" s="1">
        <v>37855960.129999995</v>
      </c>
      <c r="J542" s="1">
        <v>31247453.91</v>
      </c>
      <c r="K542" s="1">
        <v>6608506.2199999997</v>
      </c>
      <c r="L542" s="1">
        <f>INDEX(Cost!$D:$D,MATCH(รายละเอียด!$C542,Cost!$A:$A,0))</f>
        <v>72124192.75999999</v>
      </c>
      <c r="M542" s="1">
        <f t="shared" si="24"/>
        <v>18031048.189999998</v>
      </c>
      <c r="N542" s="1">
        <f t="shared" si="26"/>
        <v>-11422541.969999999</v>
      </c>
      <c r="O542" t="str">
        <f t="shared" si="25"/>
        <v>not</v>
      </c>
      <c r="S542" s="35"/>
    </row>
    <row r="543" spans="1:19">
      <c r="A543">
        <v>8</v>
      </c>
      <c r="B543" t="s">
        <v>1108</v>
      </c>
      <c r="C543" t="s">
        <v>1131</v>
      </c>
      <c r="D543" t="s">
        <v>1132</v>
      </c>
      <c r="E543" t="s">
        <v>9</v>
      </c>
      <c r="F543" s="1">
        <v>37512290.380000003</v>
      </c>
      <c r="G543" s="1">
        <v>5400990.96</v>
      </c>
      <c r="H543" s="33">
        <v>0</v>
      </c>
      <c r="I543" s="1">
        <v>37512290.380000003</v>
      </c>
      <c r="J543" s="1">
        <v>5400990.96</v>
      </c>
      <c r="K543" s="1">
        <v>32111299.420000002</v>
      </c>
      <c r="L543" s="1">
        <f>INDEX(Cost!$D:$D,MATCH(รายละเอียด!$C543,Cost!$A:$A,0))</f>
        <v>39437965.859999999</v>
      </c>
      <c r="M543" s="1">
        <f t="shared" si="24"/>
        <v>9859491.4649999999</v>
      </c>
      <c r="N543" s="1">
        <f t="shared" si="26"/>
        <v>22251807.955000002</v>
      </c>
      <c r="O543" t="str">
        <f t="shared" si="25"/>
        <v>not</v>
      </c>
      <c r="S543" s="35"/>
    </row>
    <row r="544" spans="1:19">
      <c r="A544">
        <v>8</v>
      </c>
      <c r="B544" t="s">
        <v>1108</v>
      </c>
      <c r="C544" t="s">
        <v>1133</v>
      </c>
      <c r="D544" t="s">
        <v>1134</v>
      </c>
      <c r="E544" t="s">
        <v>9</v>
      </c>
      <c r="F544" s="1">
        <v>14464837.98</v>
      </c>
      <c r="G544" s="1">
        <v>10301364.470000001</v>
      </c>
      <c r="H544" s="33">
        <v>0</v>
      </c>
      <c r="I544" s="1">
        <v>14344947.98</v>
      </c>
      <c r="J544" s="1">
        <v>10301364.470000001</v>
      </c>
      <c r="K544" s="1">
        <v>4043583.51</v>
      </c>
      <c r="L544" s="1">
        <f>INDEX(Cost!$D:$D,MATCH(รายละเอียด!$C544,Cost!$A:$A,0))</f>
        <v>23838530.109999999</v>
      </c>
      <c r="M544" s="1">
        <f t="shared" si="24"/>
        <v>5959632.5274999999</v>
      </c>
      <c r="N544" s="1">
        <f t="shared" si="26"/>
        <v>-1916049.0175000001</v>
      </c>
      <c r="O544" t="str">
        <f t="shared" si="25"/>
        <v>not</v>
      </c>
      <c r="S544" s="35"/>
    </row>
    <row r="545" spans="1:19">
      <c r="A545">
        <v>8</v>
      </c>
      <c r="B545" t="s">
        <v>1108</v>
      </c>
      <c r="C545" t="s">
        <v>1135</v>
      </c>
      <c r="D545" t="s">
        <v>1136</v>
      </c>
      <c r="E545" t="s">
        <v>9</v>
      </c>
      <c r="F545" s="1">
        <v>25811369.969999999</v>
      </c>
      <c r="G545" s="1">
        <v>7188255.209999999</v>
      </c>
      <c r="H545" s="33">
        <v>0</v>
      </c>
      <c r="I545" s="1">
        <v>25552759.969999999</v>
      </c>
      <c r="J545" s="1">
        <v>7188255.209999999</v>
      </c>
      <c r="K545" s="1">
        <v>18364504.760000002</v>
      </c>
      <c r="L545" s="1">
        <f>INDEX(Cost!$D:$D,MATCH(รายละเอียด!$C545,Cost!$A:$A,0))</f>
        <v>40516215.300000004</v>
      </c>
      <c r="M545" s="1">
        <f t="shared" si="24"/>
        <v>10129053.825000001</v>
      </c>
      <c r="N545" s="1">
        <f t="shared" si="26"/>
        <v>8235450.9350000005</v>
      </c>
      <c r="O545" t="str">
        <f t="shared" si="25"/>
        <v>not</v>
      </c>
      <c r="S545" s="35"/>
    </row>
    <row r="546" spans="1:19">
      <c r="A546">
        <v>8</v>
      </c>
      <c r="B546" t="s">
        <v>1108</v>
      </c>
      <c r="C546" t="s">
        <v>1137</v>
      </c>
      <c r="D546" t="s">
        <v>1138</v>
      </c>
      <c r="E546" t="s">
        <v>9</v>
      </c>
      <c r="F546" s="1">
        <v>21834664.84</v>
      </c>
      <c r="G546" s="1">
        <v>15332524.549999999</v>
      </c>
      <c r="H546" s="33">
        <v>0</v>
      </c>
      <c r="I546" s="1">
        <v>21583581.510000002</v>
      </c>
      <c r="J546" s="1">
        <v>15332524.549999999</v>
      </c>
      <c r="K546" s="1">
        <v>6251056.96</v>
      </c>
      <c r="L546" s="1">
        <f>INDEX(Cost!$D:$D,MATCH(รายละเอียด!$C546,Cost!$A:$A,0))</f>
        <v>34373389.049999997</v>
      </c>
      <c r="M546" s="1">
        <f t="shared" si="24"/>
        <v>8593347.2624999993</v>
      </c>
      <c r="N546" s="1">
        <f t="shared" si="26"/>
        <v>-2342290.3024999993</v>
      </c>
      <c r="O546" t="str">
        <f t="shared" si="25"/>
        <v>not</v>
      </c>
      <c r="S546" s="35"/>
    </row>
    <row r="547" spans="1:19">
      <c r="A547">
        <v>8</v>
      </c>
      <c r="B547" t="s">
        <v>1108</v>
      </c>
      <c r="C547" t="s">
        <v>1139</v>
      </c>
      <c r="D547" t="s">
        <v>1140</v>
      </c>
      <c r="E547" t="s">
        <v>9</v>
      </c>
      <c r="F547" s="1">
        <v>46132508.270000003</v>
      </c>
      <c r="G547" s="1">
        <v>3755039.29</v>
      </c>
      <c r="H547" s="33">
        <v>0</v>
      </c>
      <c r="I547" s="1">
        <v>46132508.270000003</v>
      </c>
      <c r="J547" s="1">
        <v>3755039.29</v>
      </c>
      <c r="K547" s="1">
        <v>42377468.979999997</v>
      </c>
      <c r="L547" s="1">
        <f>INDEX(Cost!$D:$D,MATCH(รายละเอียด!$C547,Cost!$A:$A,0))</f>
        <v>35518057.519999996</v>
      </c>
      <c r="M547" s="1">
        <f t="shared" si="24"/>
        <v>8879514.379999999</v>
      </c>
      <c r="N547" s="1">
        <f t="shared" si="26"/>
        <v>33497954.599999998</v>
      </c>
      <c r="O547" t="str">
        <f t="shared" si="25"/>
        <v>not</v>
      </c>
      <c r="S547" s="35"/>
    </row>
    <row r="548" spans="1:19">
      <c r="A548">
        <v>8</v>
      </c>
      <c r="B548" t="s">
        <v>1108</v>
      </c>
      <c r="C548" t="s">
        <v>1141</v>
      </c>
      <c r="D548" t="s">
        <v>1142</v>
      </c>
      <c r="E548" t="s">
        <v>47</v>
      </c>
      <c r="F548" s="1">
        <v>169417079.71000001</v>
      </c>
      <c r="G548" s="1">
        <v>77180108.019999996</v>
      </c>
      <c r="H548" s="33">
        <v>0</v>
      </c>
      <c r="I548" s="1">
        <v>169271366.71000001</v>
      </c>
      <c r="J548" s="1">
        <v>77180108.019999996</v>
      </c>
      <c r="K548" s="1">
        <v>92091258.689999998</v>
      </c>
      <c r="L548" s="1">
        <f>INDEX(Cost!$D:$D,MATCH(รายละเอียด!$C548,Cost!$A:$A,0))</f>
        <v>192873456.03</v>
      </c>
      <c r="M548" s="1">
        <f t="shared" si="24"/>
        <v>48218364.0075</v>
      </c>
      <c r="N548" s="1">
        <f t="shared" si="26"/>
        <v>43872894.682499997</v>
      </c>
      <c r="O548" t="str">
        <f t="shared" si="25"/>
        <v>not</v>
      </c>
      <c r="S548" s="35"/>
    </row>
    <row r="549" spans="1:19">
      <c r="A549">
        <v>8</v>
      </c>
      <c r="B549" t="s">
        <v>1108</v>
      </c>
      <c r="C549" t="s">
        <v>1143</v>
      </c>
      <c r="D549" t="s">
        <v>1144</v>
      </c>
      <c r="E549" t="s">
        <v>9</v>
      </c>
      <c r="F549" s="1">
        <v>43371741.359999999</v>
      </c>
      <c r="G549" s="1">
        <v>7506106.870000001</v>
      </c>
      <c r="H549" s="33">
        <v>0</v>
      </c>
      <c r="I549" s="1">
        <v>43371741.359999999</v>
      </c>
      <c r="J549" s="1">
        <v>7506106.8700000001</v>
      </c>
      <c r="K549" s="1">
        <v>35865634.490000002</v>
      </c>
      <c r="L549" s="1">
        <f>INDEX(Cost!$D:$D,MATCH(รายละเอียด!$C549,Cost!$A:$A,0))</f>
        <v>31177338.130000003</v>
      </c>
      <c r="M549" s="1">
        <f t="shared" si="24"/>
        <v>7794334.5325000007</v>
      </c>
      <c r="N549" s="1">
        <f t="shared" si="26"/>
        <v>28071299.957500003</v>
      </c>
      <c r="O549" t="str">
        <f t="shared" si="25"/>
        <v>not</v>
      </c>
      <c r="S549" s="35"/>
    </row>
    <row r="550" spans="1:19">
      <c r="A550">
        <v>8</v>
      </c>
      <c r="B550" t="s">
        <v>1145</v>
      </c>
      <c r="C550" t="s">
        <v>1146</v>
      </c>
      <c r="D550" t="s">
        <v>1147</v>
      </c>
      <c r="E550" t="s">
        <v>47</v>
      </c>
      <c r="F550" s="1">
        <v>459284280.28000003</v>
      </c>
      <c r="G550" s="1">
        <v>112747861.16</v>
      </c>
      <c r="H550" s="33">
        <v>0</v>
      </c>
      <c r="I550" s="1">
        <v>459284280.28000003</v>
      </c>
      <c r="J550" s="1">
        <v>112747861.16</v>
      </c>
      <c r="K550" s="1">
        <v>346536419.12</v>
      </c>
      <c r="L550" s="1">
        <f>INDEX(Cost!$D:$D,MATCH(รายละเอียด!$C550,Cost!$A:$A,0))</f>
        <v>329234233.24000001</v>
      </c>
      <c r="M550" s="1">
        <f t="shared" si="24"/>
        <v>82308558.310000002</v>
      </c>
      <c r="N550" s="1">
        <f t="shared" si="26"/>
        <v>264227860.81</v>
      </c>
      <c r="O550" t="str">
        <f t="shared" si="25"/>
        <v>not</v>
      </c>
      <c r="S550" s="35"/>
    </row>
    <row r="551" spans="1:19">
      <c r="A551">
        <v>8</v>
      </c>
      <c r="B551" t="s">
        <v>1145</v>
      </c>
      <c r="C551" t="s">
        <v>1148</v>
      </c>
      <c r="D551" t="s">
        <v>1149</v>
      </c>
      <c r="E551" t="s">
        <v>9</v>
      </c>
      <c r="F551" s="1">
        <v>37561817.850000001</v>
      </c>
      <c r="G551" s="1">
        <v>48259302.250000007</v>
      </c>
      <c r="H551" s="33">
        <v>1</v>
      </c>
      <c r="I551" s="1">
        <v>37561817.850000001</v>
      </c>
      <c r="J551" s="1">
        <v>48259302.250000007</v>
      </c>
      <c r="K551" s="1">
        <v>-10697484.4</v>
      </c>
      <c r="L551" s="1">
        <f>INDEX(Cost!$D:$D,MATCH(รายละเอียด!$C551,Cost!$A:$A,0))</f>
        <v>119753575.15000001</v>
      </c>
      <c r="M551" s="1">
        <f t="shared" si="24"/>
        <v>29938393.787500001</v>
      </c>
      <c r="N551" s="1">
        <f t="shared" si="26"/>
        <v>-40635878.1875</v>
      </c>
      <c r="O551" t="str">
        <f t="shared" si="25"/>
        <v>not</v>
      </c>
      <c r="S551" s="35"/>
    </row>
    <row r="552" spans="1:19">
      <c r="A552">
        <v>8</v>
      </c>
      <c r="B552" t="s">
        <v>1145</v>
      </c>
      <c r="C552" t="s">
        <v>1150</v>
      </c>
      <c r="D552" t="s">
        <v>1151</v>
      </c>
      <c r="E552" t="s">
        <v>9</v>
      </c>
      <c r="F552" s="1">
        <v>10950329.98</v>
      </c>
      <c r="G552" s="1">
        <v>19384699.209999997</v>
      </c>
      <c r="H552" s="33">
        <v>1</v>
      </c>
      <c r="I552" s="1">
        <v>10950329.98</v>
      </c>
      <c r="J552" s="1">
        <v>19384699.209999997</v>
      </c>
      <c r="K552" s="1">
        <v>-8434369.2300000004</v>
      </c>
      <c r="L552" s="1">
        <f>INDEX(Cost!$D:$D,MATCH(รายละเอียด!$C552,Cost!$A:$A,0))</f>
        <v>41199742.620000005</v>
      </c>
      <c r="M552" s="1">
        <f t="shared" si="24"/>
        <v>10299935.655000001</v>
      </c>
      <c r="N552" s="1">
        <f t="shared" si="26"/>
        <v>-18734304.885000002</v>
      </c>
      <c r="O552" t="str">
        <f t="shared" si="25"/>
        <v>not</v>
      </c>
      <c r="S552" s="35"/>
    </row>
    <row r="553" spans="1:19">
      <c r="A553">
        <v>8</v>
      </c>
      <c r="B553" t="s">
        <v>1145</v>
      </c>
      <c r="C553" t="s">
        <v>1152</v>
      </c>
      <c r="D553" t="s">
        <v>1153</v>
      </c>
      <c r="E553" t="s">
        <v>9</v>
      </c>
      <c r="F553" s="1">
        <v>20266057.599999998</v>
      </c>
      <c r="G553" s="1">
        <v>18452630.399999999</v>
      </c>
      <c r="H553" s="33">
        <v>0</v>
      </c>
      <c r="I553" s="1">
        <v>20266057.599999998</v>
      </c>
      <c r="J553" s="1">
        <v>18452630.399999999</v>
      </c>
      <c r="K553" s="1">
        <v>1813427.2</v>
      </c>
      <c r="L553" s="1">
        <f>INDEX(Cost!$D:$D,MATCH(รายละเอียด!$C553,Cost!$A:$A,0))</f>
        <v>45928823.259999998</v>
      </c>
      <c r="M553" s="1">
        <f t="shared" si="24"/>
        <v>11482205.814999999</v>
      </c>
      <c r="N553" s="1">
        <f t="shared" si="26"/>
        <v>-9668778.6150000002</v>
      </c>
      <c r="O553" t="str">
        <f t="shared" si="25"/>
        <v>not</v>
      </c>
      <c r="S553" s="35"/>
    </row>
    <row r="554" spans="1:19">
      <c r="A554">
        <v>8</v>
      </c>
      <c r="B554" t="s">
        <v>1145</v>
      </c>
      <c r="C554" t="s">
        <v>1154</v>
      </c>
      <c r="D554" t="s">
        <v>1155</v>
      </c>
      <c r="E554" t="s">
        <v>9</v>
      </c>
      <c r="F554" s="1">
        <v>56644787.829999998</v>
      </c>
      <c r="G554" s="1">
        <v>238647876.99999997</v>
      </c>
      <c r="H554" s="33">
        <v>5</v>
      </c>
      <c r="I554" s="1">
        <v>55701992.829999998</v>
      </c>
      <c r="J554" s="1">
        <v>238647876.99999997</v>
      </c>
      <c r="K554" s="1">
        <v>-182945884.16999999</v>
      </c>
      <c r="L554" s="1">
        <f>INDEX(Cost!$D:$D,MATCH(รายละเอียด!$C554,Cost!$A:$A,0))</f>
        <v>242484551.03000003</v>
      </c>
      <c r="M554" s="1">
        <f t="shared" si="24"/>
        <v>60621137.757500008</v>
      </c>
      <c r="N554" s="1">
        <f t="shared" si="26"/>
        <v>-243567021.92750001</v>
      </c>
      <c r="O554" t="str">
        <f t="shared" si="25"/>
        <v>A</v>
      </c>
      <c r="S554" s="35"/>
    </row>
    <row r="555" spans="1:19">
      <c r="A555">
        <v>8</v>
      </c>
      <c r="B555" t="s">
        <v>1145</v>
      </c>
      <c r="C555" t="s">
        <v>1156</v>
      </c>
      <c r="D555" t="s">
        <v>1157</v>
      </c>
      <c r="E555" t="s">
        <v>9</v>
      </c>
      <c r="F555" s="1">
        <v>32949376.379999999</v>
      </c>
      <c r="G555" s="1">
        <v>9741186.339999998</v>
      </c>
      <c r="H555" s="33">
        <v>0</v>
      </c>
      <c r="I555" s="1">
        <v>31208206.09</v>
      </c>
      <c r="J555" s="1">
        <v>9741186.339999998</v>
      </c>
      <c r="K555" s="1">
        <v>21467019.75</v>
      </c>
      <c r="L555" s="1">
        <f>INDEX(Cost!$D:$D,MATCH(รายละเอียด!$C555,Cost!$A:$A,0))</f>
        <v>30021445.920000002</v>
      </c>
      <c r="M555" s="1">
        <f t="shared" si="24"/>
        <v>7505361.4800000004</v>
      </c>
      <c r="N555" s="1">
        <f t="shared" si="26"/>
        <v>13961658.27</v>
      </c>
      <c r="O555" t="str">
        <f t="shared" si="25"/>
        <v>not</v>
      </c>
      <c r="S555" s="35"/>
    </row>
    <row r="556" spans="1:19">
      <c r="A556">
        <v>8</v>
      </c>
      <c r="B556" t="s">
        <v>1145</v>
      </c>
      <c r="C556" t="s">
        <v>1158</v>
      </c>
      <c r="D556" t="s">
        <v>1159</v>
      </c>
      <c r="E556" t="s">
        <v>9</v>
      </c>
      <c r="F556" s="1">
        <v>6208664.4299999997</v>
      </c>
      <c r="G556" s="1">
        <v>13320727.140000002</v>
      </c>
      <c r="H556" s="33">
        <v>3</v>
      </c>
      <c r="I556" s="1">
        <v>6208664.4299999997</v>
      </c>
      <c r="J556" s="1">
        <v>13320727.140000002</v>
      </c>
      <c r="K556" s="1">
        <v>-7112062.71</v>
      </c>
      <c r="L556" s="1">
        <f>INDEX(Cost!$D:$D,MATCH(รายละเอียด!$C556,Cost!$A:$A,0))</f>
        <v>24329531.449999999</v>
      </c>
      <c r="M556" s="1">
        <f t="shared" si="24"/>
        <v>6082382.8624999998</v>
      </c>
      <c r="N556" s="1">
        <f t="shared" si="26"/>
        <v>-13194445.5725</v>
      </c>
      <c r="O556" t="str">
        <f t="shared" si="25"/>
        <v>B</v>
      </c>
      <c r="S556" s="35"/>
    </row>
    <row r="557" spans="1:19">
      <c r="A557">
        <v>8</v>
      </c>
      <c r="B557" t="s">
        <v>1145</v>
      </c>
      <c r="C557" t="s">
        <v>1160</v>
      </c>
      <c r="D557" t="s">
        <v>1161</v>
      </c>
      <c r="E557" t="s">
        <v>9</v>
      </c>
      <c r="F557" s="1">
        <v>44943497.369999997</v>
      </c>
      <c r="G557" s="1">
        <v>25031853.469999995</v>
      </c>
      <c r="H557" s="33">
        <v>0</v>
      </c>
      <c r="I557" s="1">
        <v>44556810.169999994</v>
      </c>
      <c r="J557" s="1">
        <v>25031853.469999995</v>
      </c>
      <c r="K557" s="1">
        <v>19524956.699999999</v>
      </c>
      <c r="L557" s="1">
        <f>INDEX(Cost!$D:$D,MATCH(รายละเอียด!$C557,Cost!$A:$A,0))</f>
        <v>42258046.57</v>
      </c>
      <c r="M557" s="1">
        <f t="shared" si="24"/>
        <v>10564511.6425</v>
      </c>
      <c r="N557" s="1">
        <f t="shared" si="26"/>
        <v>8960445.0574999992</v>
      </c>
      <c r="O557" t="str">
        <f t="shared" si="25"/>
        <v>not</v>
      </c>
      <c r="S557" s="35"/>
    </row>
    <row r="558" spans="1:19">
      <c r="A558">
        <v>8</v>
      </c>
      <c r="B558" t="s">
        <v>1145</v>
      </c>
      <c r="C558" t="s">
        <v>1162</v>
      </c>
      <c r="D558" t="s">
        <v>1163</v>
      </c>
      <c r="E558" t="s">
        <v>9</v>
      </c>
      <c r="F558" s="1">
        <v>13359958.680000002</v>
      </c>
      <c r="G558" s="1">
        <v>10118804.760000002</v>
      </c>
      <c r="H558" s="33">
        <v>0</v>
      </c>
      <c r="I558" s="1">
        <v>13257146.640000001</v>
      </c>
      <c r="J558" s="1">
        <v>10118804.760000002</v>
      </c>
      <c r="K558" s="1">
        <v>3138341.88</v>
      </c>
      <c r="L558" s="1">
        <f>INDEX(Cost!$D:$D,MATCH(รายละเอียด!$C558,Cost!$A:$A,0))</f>
        <v>34059463.560000002</v>
      </c>
      <c r="M558" s="1">
        <f t="shared" si="24"/>
        <v>8514865.8900000006</v>
      </c>
      <c r="N558" s="1">
        <f t="shared" si="26"/>
        <v>-5376524.0100000007</v>
      </c>
      <c r="O558" t="str">
        <f t="shared" si="25"/>
        <v>not</v>
      </c>
      <c r="S558" s="35"/>
    </row>
    <row r="559" spans="1:19">
      <c r="A559">
        <v>8</v>
      </c>
      <c r="B559" t="s">
        <v>1164</v>
      </c>
      <c r="C559" t="s">
        <v>1165</v>
      </c>
      <c r="D559" t="s">
        <v>1166</v>
      </c>
      <c r="E559" t="s">
        <v>47</v>
      </c>
      <c r="F559" s="1">
        <v>263448463.48999998</v>
      </c>
      <c r="G559" s="1">
        <v>117645267.37999998</v>
      </c>
      <c r="H559" s="33">
        <v>0</v>
      </c>
      <c r="I559" s="1">
        <v>263448463.48999998</v>
      </c>
      <c r="J559" s="1">
        <v>116713300.78999998</v>
      </c>
      <c r="K559" s="1">
        <v>146735162.69999999</v>
      </c>
      <c r="L559" s="1">
        <f>INDEX(Cost!$D:$D,MATCH(รายละเอียด!$C559,Cost!$A:$A,0))</f>
        <v>243125665.38</v>
      </c>
      <c r="M559" s="1">
        <f t="shared" si="24"/>
        <v>60781416.344999999</v>
      </c>
      <c r="N559" s="1">
        <f t="shared" si="26"/>
        <v>85953746.354999989</v>
      </c>
      <c r="O559" t="str">
        <f t="shared" si="25"/>
        <v>not</v>
      </c>
      <c r="S559" s="35"/>
    </row>
    <row r="560" spans="1:19">
      <c r="A560">
        <v>8</v>
      </c>
      <c r="B560" t="s">
        <v>1164</v>
      </c>
      <c r="C560" t="s">
        <v>1167</v>
      </c>
      <c r="D560" t="s">
        <v>1168</v>
      </c>
      <c r="E560" t="s">
        <v>9</v>
      </c>
      <c r="F560" s="1">
        <v>50830951.979999997</v>
      </c>
      <c r="G560" s="1">
        <v>35341663.239999995</v>
      </c>
      <c r="H560" s="33">
        <v>0</v>
      </c>
      <c r="I560" s="1">
        <v>50830951.979999997</v>
      </c>
      <c r="J560" s="1">
        <v>35341663.239999995</v>
      </c>
      <c r="K560" s="1">
        <v>15489288.74</v>
      </c>
      <c r="L560" s="1">
        <f>INDEX(Cost!$D:$D,MATCH(รายละเอียด!$C560,Cost!$A:$A,0))</f>
        <v>79978067.099999994</v>
      </c>
      <c r="M560" s="1">
        <f t="shared" si="24"/>
        <v>19994516.774999999</v>
      </c>
      <c r="N560" s="1">
        <f t="shared" si="26"/>
        <v>-4505228.0349999983</v>
      </c>
      <c r="O560" t="str">
        <f t="shared" si="25"/>
        <v>not</v>
      </c>
      <c r="S560" s="35"/>
    </row>
    <row r="561" spans="1:19">
      <c r="A561">
        <v>8</v>
      </c>
      <c r="B561" t="s">
        <v>1164</v>
      </c>
      <c r="C561" t="s">
        <v>1169</v>
      </c>
      <c r="D561" t="s">
        <v>1170</v>
      </c>
      <c r="E561" t="s">
        <v>9</v>
      </c>
      <c r="F561" s="1">
        <v>34827565.329999998</v>
      </c>
      <c r="G561" s="1">
        <v>15224849.470000001</v>
      </c>
      <c r="H561" s="33">
        <v>0</v>
      </c>
      <c r="I561" s="1">
        <v>34827565.329999998</v>
      </c>
      <c r="J561" s="1">
        <v>15224849.470000001</v>
      </c>
      <c r="K561" s="1">
        <v>19602715.859999999</v>
      </c>
      <c r="L561" s="1">
        <f>INDEX(Cost!$D:$D,MATCH(รายละเอียด!$C561,Cost!$A:$A,0))</f>
        <v>52875641.670000002</v>
      </c>
      <c r="M561" s="1">
        <f t="shared" si="24"/>
        <v>13218910.4175</v>
      </c>
      <c r="N561" s="1">
        <f t="shared" si="26"/>
        <v>6383805.442499999</v>
      </c>
      <c r="O561" t="str">
        <f t="shared" si="25"/>
        <v>not</v>
      </c>
      <c r="S561" s="35"/>
    </row>
    <row r="562" spans="1:19">
      <c r="A562">
        <v>8</v>
      </c>
      <c r="B562" t="s">
        <v>1164</v>
      </c>
      <c r="C562" t="s">
        <v>1171</v>
      </c>
      <c r="D562" t="s">
        <v>1172</v>
      </c>
      <c r="E562" t="s">
        <v>9</v>
      </c>
      <c r="F562" s="1">
        <v>43863854.660000004</v>
      </c>
      <c r="G562" s="1">
        <v>48211087.030000001</v>
      </c>
      <c r="H562" s="33">
        <v>0</v>
      </c>
      <c r="I562" s="1">
        <v>43863854.660000004</v>
      </c>
      <c r="J562" s="1">
        <v>48211087.030000001</v>
      </c>
      <c r="K562" s="1">
        <v>-4347232.37</v>
      </c>
      <c r="L562" s="1">
        <f>INDEX(Cost!$D:$D,MATCH(รายละเอียด!$C562,Cost!$A:$A,0))</f>
        <v>84564131.770000011</v>
      </c>
      <c r="M562" s="1">
        <f t="shared" si="24"/>
        <v>21141032.942500003</v>
      </c>
      <c r="N562" s="1">
        <f t="shared" si="26"/>
        <v>-25488265.312500004</v>
      </c>
      <c r="O562" t="str">
        <f t="shared" si="25"/>
        <v>not</v>
      </c>
      <c r="S562" s="35"/>
    </row>
    <row r="563" spans="1:19">
      <c r="A563">
        <v>8</v>
      </c>
      <c r="B563" t="s">
        <v>1164</v>
      </c>
      <c r="C563" t="s">
        <v>1173</v>
      </c>
      <c r="D563" t="s">
        <v>1174</v>
      </c>
      <c r="E563" t="s">
        <v>9</v>
      </c>
      <c r="F563" s="1">
        <v>41209754.539999999</v>
      </c>
      <c r="G563" s="1">
        <v>19218820.529999994</v>
      </c>
      <c r="H563" s="33">
        <v>0</v>
      </c>
      <c r="I563" s="1">
        <v>41209754.539999999</v>
      </c>
      <c r="J563" s="1">
        <v>19218820.529999994</v>
      </c>
      <c r="K563" s="1">
        <v>21990934.010000002</v>
      </c>
      <c r="L563" s="1">
        <f>INDEX(Cost!$D:$D,MATCH(รายละเอียด!$C563,Cost!$A:$A,0))</f>
        <v>56068693.620000005</v>
      </c>
      <c r="M563" s="1">
        <f t="shared" ref="M563:M585" si="27">(L563/12)*3</f>
        <v>14017173.405000001</v>
      </c>
      <c r="N563" s="1">
        <f t="shared" si="26"/>
        <v>7973760.6050000004</v>
      </c>
      <c r="O563" t="str">
        <f t="shared" si="25"/>
        <v>not</v>
      </c>
      <c r="S563" s="35"/>
    </row>
    <row r="564" spans="1:19">
      <c r="A564">
        <v>8</v>
      </c>
      <c r="B564" t="s">
        <v>1164</v>
      </c>
      <c r="C564" t="s">
        <v>1175</v>
      </c>
      <c r="D564" t="s">
        <v>1176</v>
      </c>
      <c r="E564" t="s">
        <v>9</v>
      </c>
      <c r="F564" s="1">
        <v>21087585.890000001</v>
      </c>
      <c r="G564" s="1">
        <v>26585248.970000006</v>
      </c>
      <c r="H564" s="33">
        <v>1</v>
      </c>
      <c r="I564" s="1">
        <v>21087585.890000001</v>
      </c>
      <c r="J564" s="1">
        <v>26585248.970000006</v>
      </c>
      <c r="K564" s="1">
        <v>-5497663.0800000001</v>
      </c>
      <c r="L564" s="1">
        <f>INDEX(Cost!$D:$D,MATCH(รายละเอียด!$C564,Cost!$A:$A,0))</f>
        <v>49147275.309999995</v>
      </c>
      <c r="M564" s="1">
        <f t="shared" si="27"/>
        <v>12286818.827499999</v>
      </c>
      <c r="N564" s="1">
        <f t="shared" si="26"/>
        <v>-17784481.907499999</v>
      </c>
      <c r="O564" t="str">
        <f t="shared" si="25"/>
        <v>not</v>
      </c>
      <c r="S564" s="35"/>
    </row>
    <row r="565" spans="1:19">
      <c r="A565">
        <v>8</v>
      </c>
      <c r="B565" t="s">
        <v>1177</v>
      </c>
      <c r="C565" t="s">
        <v>1178</v>
      </c>
      <c r="D565" t="s">
        <v>1179</v>
      </c>
      <c r="E565" t="s">
        <v>6</v>
      </c>
      <c r="F565" s="1">
        <v>1107011222.55</v>
      </c>
      <c r="G565" s="1">
        <v>529694533.43999988</v>
      </c>
      <c r="H565" s="33">
        <v>0</v>
      </c>
      <c r="I565" s="1">
        <v>1106969631.7499998</v>
      </c>
      <c r="J565" s="1">
        <v>529694533.43999994</v>
      </c>
      <c r="K565" s="1">
        <v>577275098.30999994</v>
      </c>
      <c r="L565" s="1">
        <f>INDEX(Cost!$D:$D,MATCH(รายละเอียด!$C565,Cost!$A:$A,0))</f>
        <v>1175185733.46</v>
      </c>
      <c r="M565" s="1">
        <f t="shared" si="27"/>
        <v>293796433.36500001</v>
      </c>
      <c r="N565" s="1">
        <f t="shared" si="26"/>
        <v>283478664.94499993</v>
      </c>
      <c r="O565" t="str">
        <f t="shared" si="25"/>
        <v>not</v>
      </c>
      <c r="S565" s="35"/>
    </row>
    <row r="566" spans="1:19">
      <c r="A566">
        <v>8</v>
      </c>
      <c r="B566" t="s">
        <v>1177</v>
      </c>
      <c r="C566" t="s">
        <v>1180</v>
      </c>
      <c r="D566" t="s">
        <v>1181</v>
      </c>
      <c r="E566" t="s">
        <v>9</v>
      </c>
      <c r="F566" s="1">
        <v>23781564.050000001</v>
      </c>
      <c r="G566" s="1">
        <v>29508576.329999994</v>
      </c>
      <c r="H566" s="33">
        <v>0</v>
      </c>
      <c r="I566" s="1">
        <v>23781564.050000001</v>
      </c>
      <c r="J566" s="1">
        <v>29508576.329999994</v>
      </c>
      <c r="K566" s="1">
        <v>-5727012.2800000003</v>
      </c>
      <c r="L566" s="1">
        <f>INDEX(Cost!$D:$D,MATCH(รายละเอียด!$C566,Cost!$A:$A,0))</f>
        <v>76047986.200000018</v>
      </c>
      <c r="M566" s="1">
        <f t="shared" si="27"/>
        <v>19011996.550000004</v>
      </c>
      <c r="N566" s="1">
        <f t="shared" si="26"/>
        <v>-24739008.830000006</v>
      </c>
      <c r="O566" t="str">
        <f t="shared" si="25"/>
        <v>not</v>
      </c>
      <c r="S566" s="35"/>
    </row>
    <row r="567" spans="1:19">
      <c r="A567">
        <v>8</v>
      </c>
      <c r="B567" t="s">
        <v>1177</v>
      </c>
      <c r="C567" t="s">
        <v>1182</v>
      </c>
      <c r="D567" t="s">
        <v>1183</v>
      </c>
      <c r="E567" t="s">
        <v>9</v>
      </c>
      <c r="F567" s="1">
        <v>7262488.1299999999</v>
      </c>
      <c r="G567" s="1">
        <v>22839925.049999997</v>
      </c>
      <c r="H567" s="33">
        <v>1</v>
      </c>
      <c r="I567" s="1">
        <v>7262488.1299999999</v>
      </c>
      <c r="J567" s="1">
        <v>22839925.049999997</v>
      </c>
      <c r="K567" s="1">
        <v>-15577436.92</v>
      </c>
      <c r="L567" s="1">
        <f>INDEX(Cost!$D:$D,MATCH(รายละเอียด!$C567,Cost!$A:$A,0))</f>
        <v>78265444.689999998</v>
      </c>
      <c r="M567" s="1">
        <f t="shared" si="27"/>
        <v>19566361.172499999</v>
      </c>
      <c r="N567" s="1">
        <f t="shared" si="26"/>
        <v>-35143798.092500001</v>
      </c>
      <c r="O567" t="str">
        <f t="shared" si="25"/>
        <v>not</v>
      </c>
      <c r="S567" s="35"/>
    </row>
    <row r="568" spans="1:19">
      <c r="A568">
        <v>8</v>
      </c>
      <c r="B568" t="s">
        <v>1177</v>
      </c>
      <c r="C568" t="s">
        <v>1184</v>
      </c>
      <c r="D568" t="s">
        <v>1185</v>
      </c>
      <c r="E568" t="s">
        <v>47</v>
      </c>
      <c r="F568" s="1">
        <v>72101838.030000001</v>
      </c>
      <c r="G568" s="1">
        <v>103221364.16999996</v>
      </c>
      <c r="H568" s="33">
        <v>1</v>
      </c>
      <c r="I568" s="1">
        <v>72101838.030000001</v>
      </c>
      <c r="J568" s="1">
        <v>103221364.16999996</v>
      </c>
      <c r="K568" s="1">
        <v>-31119526.140000001</v>
      </c>
      <c r="L568" s="1">
        <f>INDEX(Cost!$D:$D,MATCH(รายละเอียด!$C568,Cost!$A:$A,0))</f>
        <v>247981619.67000002</v>
      </c>
      <c r="M568" s="1">
        <f t="shared" si="27"/>
        <v>61995404.917500004</v>
      </c>
      <c r="N568" s="1">
        <f t="shared" si="26"/>
        <v>-93114931.057500005</v>
      </c>
      <c r="O568" t="str">
        <f t="shared" si="25"/>
        <v>not</v>
      </c>
      <c r="S568" s="35"/>
    </row>
    <row r="569" spans="1:19">
      <c r="A569">
        <v>8</v>
      </c>
      <c r="B569" t="s">
        <v>1177</v>
      </c>
      <c r="C569" t="s">
        <v>1186</v>
      </c>
      <c r="D569" t="s">
        <v>1187</v>
      </c>
      <c r="E569" t="s">
        <v>9</v>
      </c>
      <c r="F569" s="1">
        <v>34913983.68</v>
      </c>
      <c r="G569" s="1">
        <v>8256302.7000000002</v>
      </c>
      <c r="H569" s="33">
        <v>0</v>
      </c>
      <c r="I569" s="1">
        <v>34913983.68</v>
      </c>
      <c r="J569" s="1">
        <v>8256302.7000000002</v>
      </c>
      <c r="K569" s="1">
        <v>26657680.98</v>
      </c>
      <c r="L569" s="1">
        <f>INDEX(Cost!$D:$D,MATCH(รายละเอียด!$C569,Cost!$A:$A,0))</f>
        <v>26514008.539999999</v>
      </c>
      <c r="M569" s="1">
        <f t="shared" si="27"/>
        <v>6628502.1349999998</v>
      </c>
      <c r="N569" s="1">
        <f t="shared" si="26"/>
        <v>20029178.844999999</v>
      </c>
      <c r="O569" t="str">
        <f t="shared" si="25"/>
        <v>not</v>
      </c>
      <c r="S569" s="35"/>
    </row>
    <row r="570" spans="1:19">
      <c r="A570">
        <v>8</v>
      </c>
      <c r="B570" t="s">
        <v>1177</v>
      </c>
      <c r="C570" t="s">
        <v>1188</v>
      </c>
      <c r="D570" t="s">
        <v>1189</v>
      </c>
      <c r="E570" t="s">
        <v>9</v>
      </c>
      <c r="F570" s="1">
        <v>2809826.8200000003</v>
      </c>
      <c r="G570" s="1">
        <v>22979000.279999997</v>
      </c>
      <c r="H570" s="33">
        <v>2</v>
      </c>
      <c r="I570" s="1">
        <v>2757526.8200000003</v>
      </c>
      <c r="J570" s="1">
        <v>22979000.279999997</v>
      </c>
      <c r="K570" s="1">
        <v>-20221473.460000001</v>
      </c>
      <c r="L570" s="1">
        <f>INDEX(Cost!$D:$D,MATCH(รายละเอียด!$C570,Cost!$A:$A,0))</f>
        <v>60411536.25</v>
      </c>
      <c r="M570" s="1">
        <f t="shared" si="27"/>
        <v>15102884.0625</v>
      </c>
      <c r="N570" s="1">
        <f t="shared" si="26"/>
        <v>-35324357.522500001</v>
      </c>
      <c r="O570" t="str">
        <f t="shared" si="25"/>
        <v>D</v>
      </c>
      <c r="S570" s="35"/>
    </row>
    <row r="571" spans="1:19">
      <c r="A571">
        <v>8</v>
      </c>
      <c r="B571" t="s">
        <v>1177</v>
      </c>
      <c r="C571" t="s">
        <v>1190</v>
      </c>
      <c r="D571" t="s">
        <v>1191</v>
      </c>
      <c r="E571" t="s">
        <v>9</v>
      </c>
      <c r="F571" s="1">
        <v>67795765.469999999</v>
      </c>
      <c r="G571" s="1">
        <v>84836970.059999973</v>
      </c>
      <c r="H571" s="33">
        <v>0</v>
      </c>
      <c r="I571" s="1">
        <v>67795765.469999999</v>
      </c>
      <c r="J571" s="1">
        <v>84836970.059999973</v>
      </c>
      <c r="K571" s="1">
        <v>-17041204.59</v>
      </c>
      <c r="L571" s="1">
        <f>INDEX(Cost!$D:$D,MATCH(รายละเอียด!$C571,Cost!$A:$A,0))</f>
        <v>137626867.81</v>
      </c>
      <c r="M571" s="1">
        <f t="shared" si="27"/>
        <v>34406716.952500001</v>
      </c>
      <c r="N571" s="1">
        <f t="shared" si="26"/>
        <v>-51447921.542500004</v>
      </c>
      <c r="O571" t="str">
        <f t="shared" si="25"/>
        <v>not</v>
      </c>
      <c r="S571" s="35"/>
    </row>
    <row r="572" spans="1:19">
      <c r="A572">
        <v>8</v>
      </c>
      <c r="B572" t="s">
        <v>1177</v>
      </c>
      <c r="C572" t="s">
        <v>1192</v>
      </c>
      <c r="D572" t="s">
        <v>1193</v>
      </c>
      <c r="E572" t="s">
        <v>9</v>
      </c>
      <c r="F572" s="1">
        <v>13214894.299999999</v>
      </c>
      <c r="G572" s="1">
        <v>11765751.720000001</v>
      </c>
      <c r="H572" s="33">
        <v>0</v>
      </c>
      <c r="I572" s="1">
        <v>13214894.299999999</v>
      </c>
      <c r="J572" s="1">
        <v>11765751.720000001</v>
      </c>
      <c r="K572" s="1">
        <v>1449142.58</v>
      </c>
      <c r="L572" s="1">
        <f>INDEX(Cost!$D:$D,MATCH(รายละเอียด!$C572,Cost!$A:$A,0))</f>
        <v>35095967.469999999</v>
      </c>
      <c r="M572" s="1">
        <f t="shared" si="27"/>
        <v>8773991.8674999997</v>
      </c>
      <c r="N572" s="1">
        <f t="shared" si="26"/>
        <v>-7324849.2874999996</v>
      </c>
      <c r="O572" t="str">
        <f t="shared" si="25"/>
        <v>not</v>
      </c>
      <c r="S572" s="35"/>
    </row>
    <row r="573" spans="1:19">
      <c r="A573">
        <v>8</v>
      </c>
      <c r="B573" t="s">
        <v>1177</v>
      </c>
      <c r="C573" t="s">
        <v>1194</v>
      </c>
      <c r="D573" t="s">
        <v>1195</v>
      </c>
      <c r="E573" t="s">
        <v>9</v>
      </c>
      <c r="F573" s="1">
        <v>3270190.58</v>
      </c>
      <c r="G573" s="1">
        <v>18182004.620000001</v>
      </c>
      <c r="H573" s="33">
        <v>3</v>
      </c>
      <c r="I573" s="1">
        <v>3270190.58</v>
      </c>
      <c r="J573" s="1">
        <v>18182004.620000001</v>
      </c>
      <c r="K573" s="1">
        <v>-14911814.039999999</v>
      </c>
      <c r="L573" s="1">
        <f>INDEX(Cost!$D:$D,MATCH(รายละเอียด!$C573,Cost!$A:$A,0))</f>
        <v>39712138.700000003</v>
      </c>
      <c r="M573" s="1">
        <f t="shared" si="27"/>
        <v>9928034.6750000007</v>
      </c>
      <c r="N573" s="1">
        <f t="shared" si="26"/>
        <v>-24839848.715</v>
      </c>
      <c r="O573" t="str">
        <f t="shared" si="25"/>
        <v>B</v>
      </c>
      <c r="S573" s="35"/>
    </row>
    <row r="574" spans="1:19">
      <c r="A574">
        <v>8</v>
      </c>
      <c r="B574" t="s">
        <v>1177</v>
      </c>
      <c r="C574" t="s">
        <v>1196</v>
      </c>
      <c r="D574" t="s">
        <v>1197</v>
      </c>
      <c r="E574" t="s">
        <v>9</v>
      </c>
      <c r="F574" s="1">
        <v>38390658.43</v>
      </c>
      <c r="G574" s="1">
        <v>18657862.759999998</v>
      </c>
      <c r="H574" s="33">
        <v>0</v>
      </c>
      <c r="I574" s="1">
        <v>38390658.43</v>
      </c>
      <c r="J574" s="1">
        <v>18657862.759999998</v>
      </c>
      <c r="K574" s="1">
        <v>19732795.670000002</v>
      </c>
      <c r="L574" s="1">
        <f>INDEX(Cost!$D:$D,MATCH(รายละเอียด!$C574,Cost!$A:$A,0))</f>
        <v>48857849.819999993</v>
      </c>
      <c r="M574" s="1">
        <f t="shared" si="27"/>
        <v>12214462.454999998</v>
      </c>
      <c r="N574" s="1">
        <f t="shared" si="26"/>
        <v>7518333.2150000036</v>
      </c>
      <c r="O574" t="str">
        <f t="shared" si="25"/>
        <v>not</v>
      </c>
      <c r="S574" s="35"/>
    </row>
    <row r="575" spans="1:19">
      <c r="A575">
        <v>8</v>
      </c>
      <c r="B575" t="s">
        <v>1177</v>
      </c>
      <c r="C575" t="s">
        <v>1198</v>
      </c>
      <c r="D575" t="s">
        <v>1199</v>
      </c>
      <c r="E575" t="s">
        <v>9</v>
      </c>
      <c r="F575" s="1">
        <v>29357068.879999999</v>
      </c>
      <c r="G575" s="1">
        <v>28025289.609999999</v>
      </c>
      <c r="H575" s="33">
        <v>0</v>
      </c>
      <c r="I575" s="1">
        <v>29357068.879999999</v>
      </c>
      <c r="J575" s="1">
        <v>28025289.609999999</v>
      </c>
      <c r="K575" s="1">
        <v>1331779.27</v>
      </c>
      <c r="L575" s="1">
        <f>INDEX(Cost!$D:$D,MATCH(รายละเอียด!$C575,Cost!$A:$A,0))</f>
        <v>65101695.089999996</v>
      </c>
      <c r="M575" s="1">
        <f t="shared" si="27"/>
        <v>16275423.772499997</v>
      </c>
      <c r="N575" s="1">
        <f t="shared" si="26"/>
        <v>-14943644.502499998</v>
      </c>
      <c r="O575" t="str">
        <f t="shared" si="25"/>
        <v>not</v>
      </c>
      <c r="S575" s="35"/>
    </row>
    <row r="576" spans="1:19">
      <c r="A576">
        <v>8</v>
      </c>
      <c r="B576" t="s">
        <v>1177</v>
      </c>
      <c r="C576" t="s">
        <v>1200</v>
      </c>
      <c r="D576" t="s">
        <v>1201</v>
      </c>
      <c r="E576" t="s">
        <v>9</v>
      </c>
      <c r="F576" s="1">
        <v>49733900.690000005</v>
      </c>
      <c r="G576" s="1">
        <v>57462688.980000012</v>
      </c>
      <c r="H576" s="33">
        <v>0</v>
      </c>
      <c r="I576" s="1">
        <v>49733900.690000005</v>
      </c>
      <c r="J576" s="1">
        <v>57462688.980000012</v>
      </c>
      <c r="K576" s="1">
        <v>-7728788.29</v>
      </c>
      <c r="L576" s="1">
        <f>INDEX(Cost!$D:$D,MATCH(รายละเอียด!$C576,Cost!$A:$A,0))</f>
        <v>139382064.69</v>
      </c>
      <c r="M576" s="1">
        <f t="shared" si="27"/>
        <v>34845516.172499999</v>
      </c>
      <c r="N576" s="1">
        <f t="shared" si="26"/>
        <v>-42574304.462499999</v>
      </c>
      <c r="O576" t="str">
        <f t="shared" si="25"/>
        <v>not</v>
      </c>
      <c r="S576" s="35"/>
    </row>
    <row r="577" spans="1:19">
      <c r="A577">
        <v>8</v>
      </c>
      <c r="B577" t="s">
        <v>1177</v>
      </c>
      <c r="C577" t="s">
        <v>1202</v>
      </c>
      <c r="D577" t="s">
        <v>1203</v>
      </c>
      <c r="E577" t="s">
        <v>9</v>
      </c>
      <c r="F577" s="1">
        <v>59567182.939999998</v>
      </c>
      <c r="G577" s="1">
        <v>26676541.82</v>
      </c>
      <c r="H577" s="33">
        <v>0</v>
      </c>
      <c r="I577" s="1">
        <v>59567182.939999998</v>
      </c>
      <c r="J577" s="1">
        <v>26676541.82</v>
      </c>
      <c r="K577" s="1">
        <v>32890641.120000001</v>
      </c>
      <c r="L577" s="1">
        <f>INDEX(Cost!$D:$D,MATCH(รายละเอียด!$C577,Cost!$A:$A,0))</f>
        <v>63526045.829999998</v>
      </c>
      <c r="M577" s="1">
        <f t="shared" si="27"/>
        <v>15881511.4575</v>
      </c>
      <c r="N577" s="1">
        <f t="shared" si="26"/>
        <v>17009129.662500001</v>
      </c>
      <c r="O577" t="str">
        <f t="shared" si="25"/>
        <v>not</v>
      </c>
      <c r="S577" s="35"/>
    </row>
    <row r="578" spans="1:19">
      <c r="A578">
        <v>8</v>
      </c>
      <c r="B578" t="s">
        <v>1177</v>
      </c>
      <c r="C578" t="s">
        <v>1204</v>
      </c>
      <c r="D578" t="s">
        <v>1205</v>
      </c>
      <c r="E578" t="s">
        <v>9</v>
      </c>
      <c r="F578" s="1">
        <v>69506699.430000007</v>
      </c>
      <c r="G578" s="1">
        <v>40686888.820000008</v>
      </c>
      <c r="H578" s="33">
        <v>0</v>
      </c>
      <c r="I578" s="1">
        <v>69506699.430000007</v>
      </c>
      <c r="J578" s="1">
        <v>40686888.820000008</v>
      </c>
      <c r="K578" s="1">
        <v>28819810.609999999</v>
      </c>
      <c r="L578" s="1">
        <f>INDEX(Cost!$D:$D,MATCH(รายละเอียด!$C578,Cost!$A:$A,0))</f>
        <v>124567828.34999999</v>
      </c>
      <c r="M578" s="1">
        <f t="shared" si="27"/>
        <v>31141957.087499999</v>
      </c>
      <c r="N578" s="1">
        <f t="shared" si="26"/>
        <v>-2322146.4774999991</v>
      </c>
      <c r="O578" t="str">
        <f t="shared" si="25"/>
        <v>not</v>
      </c>
      <c r="S578" s="35"/>
    </row>
    <row r="579" spans="1:19">
      <c r="A579">
        <v>8</v>
      </c>
      <c r="B579" t="s">
        <v>1177</v>
      </c>
      <c r="C579" t="s">
        <v>1206</v>
      </c>
      <c r="D579" t="s">
        <v>1207</v>
      </c>
      <c r="E579" t="s">
        <v>9</v>
      </c>
      <c r="F579" s="1">
        <v>20004229.969999999</v>
      </c>
      <c r="G579" s="1">
        <v>17254982.07</v>
      </c>
      <c r="H579" s="33">
        <v>0</v>
      </c>
      <c r="I579" s="1">
        <v>20004229.969999999</v>
      </c>
      <c r="J579" s="1">
        <v>17254982.07</v>
      </c>
      <c r="K579" s="1">
        <v>2749247.9</v>
      </c>
      <c r="L579" s="1">
        <f>INDEX(Cost!$D:$D,MATCH(รายละเอียด!$C579,Cost!$A:$A,0))</f>
        <v>42420987.179999992</v>
      </c>
      <c r="M579" s="1">
        <f t="shared" si="27"/>
        <v>10605246.794999998</v>
      </c>
      <c r="N579" s="1">
        <f t="shared" si="26"/>
        <v>-7855998.8949999977</v>
      </c>
      <c r="O579" t="str">
        <f t="shared" si="25"/>
        <v>not</v>
      </c>
      <c r="S579" s="35"/>
    </row>
    <row r="580" spans="1:19">
      <c r="A580">
        <v>8</v>
      </c>
      <c r="B580" t="s">
        <v>1177</v>
      </c>
      <c r="C580" t="s">
        <v>1208</v>
      </c>
      <c r="D580" t="s">
        <v>1209</v>
      </c>
      <c r="E580" t="s">
        <v>9</v>
      </c>
      <c r="F580" s="1">
        <v>17232936.390000001</v>
      </c>
      <c r="G580" s="1">
        <v>16106039.970000003</v>
      </c>
      <c r="H580" s="33">
        <v>0</v>
      </c>
      <c r="I580" s="1">
        <v>17232936.390000001</v>
      </c>
      <c r="J580" s="1">
        <v>16106039.970000003</v>
      </c>
      <c r="K580" s="1">
        <v>1126896.42</v>
      </c>
      <c r="L580" s="1">
        <f>INDEX(Cost!$D:$D,MATCH(รายละเอียด!$C580,Cost!$A:$A,0))</f>
        <v>37925105.039999999</v>
      </c>
      <c r="M580" s="1">
        <f t="shared" si="27"/>
        <v>9481276.2599999998</v>
      </c>
      <c r="N580" s="1">
        <f t="shared" si="26"/>
        <v>-8354379.8399999999</v>
      </c>
      <c r="O580" t="str">
        <f t="shared" si="25"/>
        <v>not</v>
      </c>
      <c r="S580" s="35"/>
    </row>
    <row r="581" spans="1:19">
      <c r="A581">
        <v>8</v>
      </c>
      <c r="B581" t="s">
        <v>1177</v>
      </c>
      <c r="C581" t="s">
        <v>1210</v>
      </c>
      <c r="D581" t="s">
        <v>1211</v>
      </c>
      <c r="E581" t="s">
        <v>9</v>
      </c>
      <c r="F581" s="1">
        <v>24942201.720000003</v>
      </c>
      <c r="G581" s="1">
        <v>16389088.48</v>
      </c>
      <c r="H581" s="33">
        <v>0</v>
      </c>
      <c r="I581" s="1">
        <v>24942201.720000003</v>
      </c>
      <c r="J581" s="1">
        <v>16389088.48</v>
      </c>
      <c r="K581" s="1">
        <v>8553113.2400000002</v>
      </c>
      <c r="L581" s="1">
        <f>INDEX(Cost!$D:$D,MATCH(รายละเอียด!$C581,Cost!$A:$A,0))</f>
        <v>32457183.449999999</v>
      </c>
      <c r="M581" s="1">
        <f t="shared" si="27"/>
        <v>8114295.8625000007</v>
      </c>
      <c r="N581" s="1">
        <f t="shared" si="26"/>
        <v>438817.37749999948</v>
      </c>
      <c r="O581" t="str">
        <f t="shared" si="25"/>
        <v>not</v>
      </c>
      <c r="S581" s="35"/>
    </row>
    <row r="582" spans="1:19">
      <c r="A582">
        <v>8</v>
      </c>
      <c r="B582" t="s">
        <v>1177</v>
      </c>
      <c r="C582" t="s">
        <v>1212</v>
      </c>
      <c r="D582" t="s">
        <v>1213</v>
      </c>
      <c r="E582" t="s">
        <v>9</v>
      </c>
      <c r="F582" s="1">
        <v>18778843</v>
      </c>
      <c r="G582" s="1">
        <v>15968713.849999998</v>
      </c>
      <c r="H582" s="33">
        <v>0</v>
      </c>
      <c r="I582" s="1">
        <v>18778843</v>
      </c>
      <c r="J582" s="1">
        <v>15968713.849999998</v>
      </c>
      <c r="K582" s="1">
        <v>2810129.15</v>
      </c>
      <c r="L582" s="1">
        <f>INDEX(Cost!$D:$D,MATCH(รายละเอียด!$C582,Cost!$A:$A,0))</f>
        <v>34066288.100000001</v>
      </c>
      <c r="M582" s="1">
        <f t="shared" si="27"/>
        <v>8516572.0250000004</v>
      </c>
      <c r="N582" s="1">
        <f t="shared" si="26"/>
        <v>-5706442.875</v>
      </c>
      <c r="O582" t="str">
        <f t="shared" ref="O582:O645" si="28">IF(H582&gt;3,"A",IF(H582&gt;=2.51,"B",IF(H582&gt;=2.01,"C",IF(H582&gt;=1.51,"D","not"))))</f>
        <v>not</v>
      </c>
      <c r="S582" s="35"/>
    </row>
    <row r="583" spans="1:19">
      <c r="A583">
        <v>8</v>
      </c>
      <c r="B583" t="s">
        <v>1177</v>
      </c>
      <c r="C583" t="s">
        <v>1214</v>
      </c>
      <c r="D583" t="s">
        <v>1215</v>
      </c>
      <c r="E583" t="s">
        <v>9</v>
      </c>
      <c r="F583" s="1">
        <v>49338356.289999999</v>
      </c>
      <c r="G583" s="1">
        <v>65582251.840000004</v>
      </c>
      <c r="H583" s="33">
        <v>1</v>
      </c>
      <c r="I583" s="1">
        <v>49338356.289999999</v>
      </c>
      <c r="J583" s="1">
        <v>65582251.840000004</v>
      </c>
      <c r="K583" s="1">
        <v>-16243895.550000001</v>
      </c>
      <c r="L583" s="1">
        <f>INDEX(Cost!$D:$D,MATCH(รายละเอียด!$C583,Cost!$A:$A,0))</f>
        <v>160250403.92999998</v>
      </c>
      <c r="M583" s="1">
        <f t="shared" si="27"/>
        <v>40062600.982499994</v>
      </c>
      <c r="N583" s="1">
        <f t="shared" ref="N583:N646" si="29">K583-M583</f>
        <v>-56306496.532499999</v>
      </c>
      <c r="O583" t="str">
        <f t="shared" si="28"/>
        <v>not</v>
      </c>
      <c r="S583" s="35"/>
    </row>
    <row r="584" spans="1:19">
      <c r="A584">
        <v>8</v>
      </c>
      <c r="B584" t="s">
        <v>1177</v>
      </c>
      <c r="C584" t="s">
        <v>1216</v>
      </c>
      <c r="D584" t="s">
        <v>1217</v>
      </c>
      <c r="E584" t="s">
        <v>9</v>
      </c>
      <c r="F584" s="1">
        <v>8733912.9800000004</v>
      </c>
      <c r="G584" s="1">
        <v>14586972.1</v>
      </c>
      <c r="H584" s="33">
        <v>1</v>
      </c>
      <c r="I584" s="1">
        <v>8733912.9800000004</v>
      </c>
      <c r="J584" s="1">
        <v>14586972.1</v>
      </c>
      <c r="K584" s="1">
        <v>-5853059.1200000001</v>
      </c>
      <c r="L584" s="1">
        <f>INDEX(Cost!$D:$D,MATCH(รายละเอียด!$C584,Cost!$A:$A,0))</f>
        <v>34300751.420000002</v>
      </c>
      <c r="M584" s="1">
        <f t="shared" si="27"/>
        <v>8575187.8550000004</v>
      </c>
      <c r="N584" s="1">
        <f t="shared" si="29"/>
        <v>-14428246.975000001</v>
      </c>
      <c r="O584" t="str">
        <f t="shared" si="28"/>
        <v>not</v>
      </c>
      <c r="S584" s="35"/>
    </row>
    <row r="585" spans="1:19">
      <c r="A585">
        <v>8</v>
      </c>
      <c r="B585" t="s">
        <v>1177</v>
      </c>
      <c r="C585" t="s">
        <v>1218</v>
      </c>
      <c r="D585" t="s">
        <v>1219</v>
      </c>
      <c r="E585" t="s">
        <v>9</v>
      </c>
      <c r="F585" s="1">
        <v>21169061.59</v>
      </c>
      <c r="G585" s="1">
        <v>8316574.7399999993</v>
      </c>
      <c r="H585" s="33">
        <v>0</v>
      </c>
      <c r="I585" s="1">
        <v>21169061.59</v>
      </c>
      <c r="J585" s="1">
        <v>8316574.7399999993</v>
      </c>
      <c r="K585" s="1">
        <v>12852486.85</v>
      </c>
      <c r="L585" s="1">
        <f>INDEX(Cost!$D:$D,MATCH(รายละเอียด!$C585,Cost!$A:$A,0))</f>
        <v>29468014.579999998</v>
      </c>
      <c r="M585" s="1">
        <f t="shared" si="27"/>
        <v>7367003.6449999996</v>
      </c>
      <c r="N585" s="1">
        <f t="shared" si="29"/>
        <v>5485483.2050000001</v>
      </c>
      <c r="O585" t="str">
        <f t="shared" si="28"/>
        <v>not</v>
      </c>
      <c r="S585" s="35"/>
    </row>
    <row r="586" spans="1:19" hidden="1">
      <c r="A586">
        <v>9</v>
      </c>
      <c r="B586" t="s">
        <v>1220</v>
      </c>
      <c r="C586" t="s">
        <v>1221</v>
      </c>
      <c r="D586" t="s">
        <v>1222</v>
      </c>
      <c r="E586" t="s">
        <v>9</v>
      </c>
      <c r="F586" s="1">
        <v>16562707.43</v>
      </c>
      <c r="G586" s="1">
        <v>5760066.6500000004</v>
      </c>
      <c r="H586" s="2">
        <v>2.88</v>
      </c>
      <c r="I586" s="1">
        <v>16554187.43</v>
      </c>
      <c r="J586" s="1">
        <v>5760066.6500000004</v>
      </c>
      <c r="K586" s="2">
        <v>10794120.779999999</v>
      </c>
      <c r="L586" s="1" t="e">
        <f>INDEX(Cost!$D:$D,MATCH(รายละเอียด!$C586,Cost!$A:$A,0))</f>
        <v>#N/A</v>
      </c>
      <c r="M586" s="1" t="e">
        <f t="shared" ref="M586:M646" si="30">(L586/11)*3</f>
        <v>#N/A</v>
      </c>
      <c r="N586" s="2" t="e">
        <f t="shared" si="29"/>
        <v>#N/A</v>
      </c>
      <c r="O586" t="str">
        <f t="shared" si="28"/>
        <v>B</v>
      </c>
      <c r="Q586"/>
    </row>
    <row r="587" spans="1:19" hidden="1">
      <c r="A587">
        <v>9</v>
      </c>
      <c r="B587" t="s">
        <v>1220</v>
      </c>
      <c r="C587" t="s">
        <v>1223</v>
      </c>
      <c r="D587" t="s">
        <v>1224</v>
      </c>
      <c r="E587" t="s">
        <v>47</v>
      </c>
      <c r="F587" s="1">
        <v>388130600.08999997</v>
      </c>
      <c r="G587" s="1">
        <v>423936715.88999999</v>
      </c>
      <c r="H587" s="2">
        <v>0.92</v>
      </c>
      <c r="I587" s="1">
        <v>388111962.58999997</v>
      </c>
      <c r="J587" s="1">
        <v>423851715.88999999</v>
      </c>
      <c r="K587" s="2">
        <v>-35739753.299999997</v>
      </c>
      <c r="L587" s="1" t="e">
        <f>INDEX(Cost!$D:$D,MATCH(รายละเอียด!$C587,Cost!$A:$A,0))</f>
        <v>#N/A</v>
      </c>
      <c r="M587" s="1" t="e">
        <f t="shared" si="30"/>
        <v>#N/A</v>
      </c>
      <c r="N587" s="2" t="e">
        <f t="shared" si="29"/>
        <v>#N/A</v>
      </c>
      <c r="O587" t="str">
        <f t="shared" si="28"/>
        <v>not</v>
      </c>
      <c r="Q587"/>
    </row>
    <row r="588" spans="1:19" hidden="1">
      <c r="A588">
        <v>9</v>
      </c>
      <c r="B588" t="s">
        <v>1220</v>
      </c>
      <c r="C588" t="s">
        <v>1225</v>
      </c>
      <c r="D588" t="s">
        <v>1226</v>
      </c>
      <c r="E588" t="s">
        <v>9</v>
      </c>
      <c r="F588" s="1">
        <v>39328148.590000004</v>
      </c>
      <c r="G588" s="1">
        <v>21571643.010000002</v>
      </c>
      <c r="H588" s="2">
        <v>1.82</v>
      </c>
      <c r="I588" s="1">
        <v>39328148.590000004</v>
      </c>
      <c r="J588" s="1">
        <v>21571643.010000002</v>
      </c>
      <c r="K588" s="2">
        <v>17756505.579999998</v>
      </c>
      <c r="L588" s="1" t="e">
        <f>INDEX(Cost!$D:$D,MATCH(รายละเอียด!$C588,Cost!$A:$A,0))</f>
        <v>#N/A</v>
      </c>
      <c r="M588" s="1" t="e">
        <f t="shared" si="30"/>
        <v>#N/A</v>
      </c>
      <c r="N588" s="2" t="e">
        <f t="shared" si="29"/>
        <v>#N/A</v>
      </c>
      <c r="O588" t="str">
        <f t="shared" si="28"/>
        <v>D</v>
      </c>
      <c r="Q588"/>
    </row>
    <row r="589" spans="1:19" hidden="1">
      <c r="A589">
        <v>9</v>
      </c>
      <c r="B589" t="s">
        <v>1220</v>
      </c>
      <c r="C589" t="s">
        <v>1227</v>
      </c>
      <c r="D589" t="s">
        <v>1228</v>
      </c>
      <c r="E589" t="s">
        <v>9</v>
      </c>
      <c r="F589" s="1">
        <v>65712130.840000004</v>
      </c>
      <c r="G589" s="1">
        <v>25484552.280000001</v>
      </c>
      <c r="H589" s="2">
        <v>2.58</v>
      </c>
      <c r="I589" s="1">
        <v>65712130.840000004</v>
      </c>
      <c r="J589" s="1">
        <v>25484552.280000001</v>
      </c>
      <c r="K589" s="2">
        <v>40227578.560000002</v>
      </c>
      <c r="L589" s="1" t="e">
        <f>INDEX(Cost!$D:$D,MATCH(รายละเอียด!$C589,Cost!$A:$A,0))</f>
        <v>#N/A</v>
      </c>
      <c r="M589" s="1" t="e">
        <f t="shared" si="30"/>
        <v>#N/A</v>
      </c>
      <c r="N589" s="2" t="e">
        <f t="shared" si="29"/>
        <v>#N/A</v>
      </c>
      <c r="O589" t="str">
        <f t="shared" si="28"/>
        <v>B</v>
      </c>
      <c r="Q589"/>
    </row>
    <row r="590" spans="1:19" hidden="1">
      <c r="A590">
        <v>9</v>
      </c>
      <c r="B590" t="s">
        <v>1220</v>
      </c>
      <c r="C590" t="s">
        <v>1229</v>
      </c>
      <c r="D590" t="s">
        <v>1230</v>
      </c>
      <c r="E590" t="s">
        <v>9</v>
      </c>
      <c r="F590" s="1">
        <v>53687831.950000003</v>
      </c>
      <c r="G590" s="1">
        <v>34892813.859999999</v>
      </c>
      <c r="H590" s="2">
        <v>1.54</v>
      </c>
      <c r="I590" s="1">
        <v>53687831.950000003</v>
      </c>
      <c r="J590" s="1">
        <v>34892813.859999999</v>
      </c>
      <c r="K590" s="2">
        <v>18795018.09</v>
      </c>
      <c r="L590" s="1" t="e">
        <f>INDEX(Cost!$D:$D,MATCH(รายละเอียด!$C590,Cost!$A:$A,0))</f>
        <v>#N/A</v>
      </c>
      <c r="M590" s="1" t="e">
        <f t="shared" si="30"/>
        <v>#N/A</v>
      </c>
      <c r="N590" s="2" t="e">
        <f t="shared" si="29"/>
        <v>#N/A</v>
      </c>
      <c r="O590" t="str">
        <f t="shared" si="28"/>
        <v>D</v>
      </c>
      <c r="Q590"/>
    </row>
    <row r="591" spans="1:19" hidden="1">
      <c r="A591">
        <v>9</v>
      </c>
      <c r="B591" t="s">
        <v>1220</v>
      </c>
      <c r="C591" t="s">
        <v>1231</v>
      </c>
      <c r="D591" t="s">
        <v>1232</v>
      </c>
      <c r="E591" t="s">
        <v>9</v>
      </c>
      <c r="F591" s="1">
        <v>56955383.920000002</v>
      </c>
      <c r="G591" s="1">
        <v>45897077.350000001</v>
      </c>
      <c r="H591" s="2">
        <v>1.24</v>
      </c>
      <c r="I591" s="1">
        <v>56955383.920000002</v>
      </c>
      <c r="J591" s="1">
        <v>45897077.350000001</v>
      </c>
      <c r="K591" s="2">
        <v>11058306.57</v>
      </c>
      <c r="L591" s="1" t="e">
        <f>INDEX(Cost!$D:$D,MATCH(รายละเอียด!$C591,Cost!$A:$A,0))</f>
        <v>#N/A</v>
      </c>
      <c r="M591" s="1" t="e">
        <f t="shared" si="30"/>
        <v>#N/A</v>
      </c>
      <c r="N591" s="2" t="e">
        <f t="shared" si="29"/>
        <v>#N/A</v>
      </c>
      <c r="O591" t="str">
        <f t="shared" si="28"/>
        <v>not</v>
      </c>
      <c r="Q591"/>
    </row>
    <row r="592" spans="1:19" hidden="1">
      <c r="A592">
        <v>9</v>
      </c>
      <c r="B592" t="s">
        <v>1220</v>
      </c>
      <c r="C592" t="s">
        <v>1233</v>
      </c>
      <c r="D592" t="s">
        <v>1234</v>
      </c>
      <c r="E592" t="s">
        <v>9</v>
      </c>
      <c r="F592" s="1">
        <v>48661950.32</v>
      </c>
      <c r="G592" s="1">
        <v>38226120.240000002</v>
      </c>
      <c r="H592" s="2">
        <v>1.27</v>
      </c>
      <c r="I592" s="1">
        <v>48661950.32</v>
      </c>
      <c r="J592" s="1">
        <v>38226120.240000002</v>
      </c>
      <c r="K592" s="2">
        <v>10435830.08</v>
      </c>
      <c r="L592" s="1" t="e">
        <f>INDEX(Cost!$D:$D,MATCH(รายละเอียด!$C592,Cost!$A:$A,0))</f>
        <v>#N/A</v>
      </c>
      <c r="M592" s="1" t="e">
        <f t="shared" si="30"/>
        <v>#N/A</v>
      </c>
      <c r="N592" s="2" t="e">
        <f t="shared" si="29"/>
        <v>#N/A</v>
      </c>
      <c r="O592" t="str">
        <f t="shared" si="28"/>
        <v>not</v>
      </c>
      <c r="Q592"/>
    </row>
    <row r="593" spans="1:15" customFormat="1" hidden="1">
      <c r="A593">
        <v>9</v>
      </c>
      <c r="B593" t="s">
        <v>1220</v>
      </c>
      <c r="C593" t="s">
        <v>1235</v>
      </c>
      <c r="D593" t="s">
        <v>1236</v>
      </c>
      <c r="E593" t="s">
        <v>9</v>
      </c>
      <c r="F593" s="1">
        <v>51892277.009999998</v>
      </c>
      <c r="G593" s="1">
        <v>25553235.789999999</v>
      </c>
      <c r="H593" s="2">
        <v>2.0299999999999998</v>
      </c>
      <c r="I593" s="1">
        <v>51892277.009999998</v>
      </c>
      <c r="J593" s="1">
        <v>25553235.789999999</v>
      </c>
      <c r="K593" s="2">
        <v>26339041.219999999</v>
      </c>
      <c r="L593" s="1" t="e">
        <f>INDEX(Cost!$D:$D,MATCH(รายละเอียด!$C593,Cost!$A:$A,0))</f>
        <v>#N/A</v>
      </c>
      <c r="M593" s="1" t="e">
        <f t="shared" si="30"/>
        <v>#N/A</v>
      </c>
      <c r="N593" s="2" t="e">
        <f t="shared" si="29"/>
        <v>#N/A</v>
      </c>
      <c r="O593" t="str">
        <f t="shared" si="28"/>
        <v>C</v>
      </c>
    </row>
    <row r="594" spans="1:15" customFormat="1" hidden="1">
      <c r="A594">
        <v>9</v>
      </c>
      <c r="B594" t="s">
        <v>1220</v>
      </c>
      <c r="C594" t="s">
        <v>1237</v>
      </c>
      <c r="D594" t="s">
        <v>1238</v>
      </c>
      <c r="E594" t="s">
        <v>9</v>
      </c>
      <c r="F594" s="1">
        <v>17031851.010000002</v>
      </c>
      <c r="G594" s="1">
        <v>9502635.3900000006</v>
      </c>
      <c r="H594" s="2">
        <v>1.79</v>
      </c>
      <c r="I594" s="1">
        <v>17031851.010000002</v>
      </c>
      <c r="J594" s="1">
        <v>9502635.3900000006</v>
      </c>
      <c r="K594" s="2">
        <v>7529215.6200000001</v>
      </c>
      <c r="L594" s="1" t="e">
        <f>INDEX(Cost!$D:$D,MATCH(รายละเอียด!$C594,Cost!$A:$A,0))</f>
        <v>#N/A</v>
      </c>
      <c r="M594" s="1" t="e">
        <f t="shared" si="30"/>
        <v>#N/A</v>
      </c>
      <c r="N594" s="2" t="e">
        <f t="shared" si="29"/>
        <v>#N/A</v>
      </c>
      <c r="O594" t="str">
        <f t="shared" si="28"/>
        <v>D</v>
      </c>
    </row>
    <row r="595" spans="1:15" customFormat="1" hidden="1">
      <c r="A595">
        <v>9</v>
      </c>
      <c r="B595" t="s">
        <v>1220</v>
      </c>
      <c r="C595" t="s">
        <v>1239</v>
      </c>
      <c r="D595" t="s">
        <v>1240</v>
      </c>
      <c r="E595" t="s">
        <v>9</v>
      </c>
      <c r="F595" s="1">
        <v>50133374.18</v>
      </c>
      <c r="G595" s="1">
        <v>29071726.289999999</v>
      </c>
      <c r="H595" s="2">
        <v>1.72</v>
      </c>
      <c r="I595" s="1">
        <v>50133374.18</v>
      </c>
      <c r="J595" s="1">
        <v>29071726.289999999</v>
      </c>
      <c r="K595" s="2">
        <v>21061647.890000001</v>
      </c>
      <c r="L595" s="1" t="e">
        <f>INDEX(Cost!$D:$D,MATCH(รายละเอียด!$C595,Cost!$A:$A,0))</f>
        <v>#N/A</v>
      </c>
      <c r="M595" s="1" t="e">
        <f t="shared" si="30"/>
        <v>#N/A</v>
      </c>
      <c r="N595" s="2" t="e">
        <f t="shared" si="29"/>
        <v>#N/A</v>
      </c>
      <c r="O595" t="str">
        <f t="shared" si="28"/>
        <v>D</v>
      </c>
    </row>
    <row r="596" spans="1:15" customFormat="1" hidden="1">
      <c r="A596">
        <v>9</v>
      </c>
      <c r="B596" t="s">
        <v>1220</v>
      </c>
      <c r="C596" t="s">
        <v>1241</v>
      </c>
      <c r="D596" t="s">
        <v>1242</v>
      </c>
      <c r="E596" t="s">
        <v>47</v>
      </c>
      <c r="F596" s="1">
        <v>148875328.22</v>
      </c>
      <c r="G596" s="1">
        <v>99375065.200000003</v>
      </c>
      <c r="H596" s="2">
        <v>1.5</v>
      </c>
      <c r="I596" s="1">
        <v>148875328.22</v>
      </c>
      <c r="J596" s="1">
        <v>99375065.200000003</v>
      </c>
      <c r="K596" s="2">
        <v>49500263.020000003</v>
      </c>
      <c r="L596" s="1" t="e">
        <f>INDEX(Cost!$D:$D,MATCH(รายละเอียด!$C596,Cost!$A:$A,0))</f>
        <v>#N/A</v>
      </c>
      <c r="M596" s="1" t="e">
        <f t="shared" si="30"/>
        <v>#N/A</v>
      </c>
      <c r="N596" s="2" t="e">
        <f t="shared" si="29"/>
        <v>#N/A</v>
      </c>
      <c r="O596" t="str">
        <f t="shared" si="28"/>
        <v>not</v>
      </c>
    </row>
    <row r="597" spans="1:15" customFormat="1" hidden="1">
      <c r="A597">
        <v>9</v>
      </c>
      <c r="B597" t="s">
        <v>1220</v>
      </c>
      <c r="C597" t="s">
        <v>1243</v>
      </c>
      <c r="D597" t="s">
        <v>1244</v>
      </c>
      <c r="E597" t="s">
        <v>9</v>
      </c>
      <c r="F597" s="1">
        <v>24115067.210000001</v>
      </c>
      <c r="G597" s="1">
        <v>16523463.33</v>
      </c>
      <c r="H597" s="2">
        <v>1.46</v>
      </c>
      <c r="I597" s="1">
        <v>24115067.210000001</v>
      </c>
      <c r="J597" s="1">
        <v>16523463.33</v>
      </c>
      <c r="K597" s="2">
        <v>7591603.8799999999</v>
      </c>
      <c r="L597" s="1" t="e">
        <f>INDEX(Cost!$D:$D,MATCH(รายละเอียด!$C597,Cost!$A:$A,0))</f>
        <v>#N/A</v>
      </c>
      <c r="M597" s="1" t="e">
        <f t="shared" si="30"/>
        <v>#N/A</v>
      </c>
      <c r="N597" s="2" t="e">
        <f t="shared" si="29"/>
        <v>#N/A</v>
      </c>
      <c r="O597" t="str">
        <f t="shared" si="28"/>
        <v>not</v>
      </c>
    </row>
    <row r="598" spans="1:15" customFormat="1" hidden="1">
      <c r="A598">
        <v>9</v>
      </c>
      <c r="B598" t="s">
        <v>1220</v>
      </c>
      <c r="C598" t="s">
        <v>1245</v>
      </c>
      <c r="D598" t="s">
        <v>1246</v>
      </c>
      <c r="E598" t="s">
        <v>9</v>
      </c>
      <c r="F598" s="1">
        <v>127545081.43000001</v>
      </c>
      <c r="G598" s="1">
        <v>48683001.740000002</v>
      </c>
      <c r="H598" s="2">
        <v>2.62</v>
      </c>
      <c r="I598" s="1">
        <v>127545081.43000001</v>
      </c>
      <c r="J598" s="1">
        <v>48683001.740000002</v>
      </c>
      <c r="K598" s="2">
        <v>78862079.689999998</v>
      </c>
      <c r="L598" s="1" t="e">
        <f>INDEX(Cost!$D:$D,MATCH(รายละเอียด!$C598,Cost!$A:$A,0))</f>
        <v>#N/A</v>
      </c>
      <c r="M598" s="1" t="e">
        <f t="shared" si="30"/>
        <v>#N/A</v>
      </c>
      <c r="N598" s="2" t="e">
        <f t="shared" si="29"/>
        <v>#N/A</v>
      </c>
      <c r="O598" t="str">
        <f t="shared" si="28"/>
        <v>B</v>
      </c>
    </row>
    <row r="599" spans="1:15" customFormat="1" hidden="1">
      <c r="A599">
        <v>9</v>
      </c>
      <c r="B599" t="s">
        <v>1220</v>
      </c>
      <c r="C599" t="s">
        <v>1247</v>
      </c>
      <c r="D599" t="s">
        <v>1248</v>
      </c>
      <c r="E599" t="s">
        <v>9</v>
      </c>
      <c r="F599" s="1">
        <v>42465343.280000001</v>
      </c>
      <c r="G599" s="1">
        <v>24447206.949999999</v>
      </c>
      <c r="H599" s="2">
        <v>1.74</v>
      </c>
      <c r="I599" s="1">
        <v>42465343.280000001</v>
      </c>
      <c r="J599" s="1">
        <v>24447206.949999999</v>
      </c>
      <c r="K599" s="2">
        <v>18018136.329999998</v>
      </c>
      <c r="L599" s="1" t="e">
        <f>INDEX(Cost!$D:$D,MATCH(รายละเอียด!$C599,Cost!$A:$A,0))</f>
        <v>#N/A</v>
      </c>
      <c r="M599" s="1" t="e">
        <f t="shared" si="30"/>
        <v>#N/A</v>
      </c>
      <c r="N599" s="2" t="e">
        <f t="shared" si="29"/>
        <v>#N/A</v>
      </c>
      <c r="O599" t="str">
        <f t="shared" si="28"/>
        <v>D</v>
      </c>
    </row>
    <row r="600" spans="1:15" customFormat="1" hidden="1">
      <c r="A600">
        <v>9</v>
      </c>
      <c r="B600" t="s">
        <v>1220</v>
      </c>
      <c r="C600" t="s">
        <v>1249</v>
      </c>
      <c r="D600" t="s">
        <v>1250</v>
      </c>
      <c r="E600" t="s">
        <v>9</v>
      </c>
      <c r="F600" s="1">
        <v>60381204.030000001</v>
      </c>
      <c r="G600" s="1">
        <v>5303423.5599999996</v>
      </c>
      <c r="H600" s="2">
        <v>11.39</v>
      </c>
      <c r="I600" s="1">
        <v>60381204.030000001</v>
      </c>
      <c r="J600" s="1">
        <v>5303423.5599999996</v>
      </c>
      <c r="K600" s="2">
        <v>55077780.469999999</v>
      </c>
      <c r="L600" s="1" t="e">
        <f>INDEX(Cost!$D:$D,MATCH(รายละเอียด!$C600,Cost!$A:$A,0))</f>
        <v>#N/A</v>
      </c>
      <c r="M600" s="1" t="e">
        <f t="shared" si="30"/>
        <v>#N/A</v>
      </c>
      <c r="N600" s="2" t="e">
        <f t="shared" si="29"/>
        <v>#N/A</v>
      </c>
      <c r="O600" t="str">
        <f t="shared" si="28"/>
        <v>A</v>
      </c>
    </row>
    <row r="601" spans="1:15" customFormat="1" hidden="1">
      <c r="A601">
        <v>9</v>
      </c>
      <c r="B601" t="s">
        <v>1220</v>
      </c>
      <c r="C601" t="s">
        <v>1251</v>
      </c>
      <c r="D601" t="s">
        <v>1252</v>
      </c>
      <c r="E601" t="s">
        <v>9</v>
      </c>
      <c r="F601" s="1">
        <v>11953636.130000001</v>
      </c>
      <c r="G601" s="1">
        <v>13447595.880000001</v>
      </c>
      <c r="H601" s="2">
        <v>0.89</v>
      </c>
      <c r="I601" s="1">
        <v>11953636.130000001</v>
      </c>
      <c r="J601" s="1">
        <v>13447595.880000001</v>
      </c>
      <c r="K601" s="2">
        <v>-1493959.75</v>
      </c>
      <c r="L601" s="1" t="e">
        <f>INDEX(Cost!$D:$D,MATCH(รายละเอียด!$C601,Cost!$A:$A,0))</f>
        <v>#N/A</v>
      </c>
      <c r="M601" s="1" t="e">
        <f t="shared" si="30"/>
        <v>#N/A</v>
      </c>
      <c r="N601" s="2" t="e">
        <f t="shared" si="29"/>
        <v>#N/A</v>
      </c>
      <c r="O601" t="str">
        <f t="shared" si="28"/>
        <v>not</v>
      </c>
    </row>
    <row r="602" spans="1:15" customFormat="1" hidden="1">
      <c r="A602">
        <v>9</v>
      </c>
      <c r="B602" t="s">
        <v>1253</v>
      </c>
      <c r="C602" t="s">
        <v>1254</v>
      </c>
      <c r="D602" t="s">
        <v>1255</v>
      </c>
      <c r="E602" t="s">
        <v>1256</v>
      </c>
      <c r="F602" s="1">
        <v>11534828.08</v>
      </c>
      <c r="G602" s="1">
        <v>1059710.8500000001</v>
      </c>
      <c r="H602" s="2">
        <v>10.88</v>
      </c>
      <c r="I602" s="1">
        <v>11534828.08</v>
      </c>
      <c r="J602" s="1">
        <v>1059710.8500000001</v>
      </c>
      <c r="K602" s="2">
        <v>10475117.23</v>
      </c>
      <c r="L602" s="1" t="e">
        <f>INDEX(Cost!$D:$D,MATCH(รายละเอียด!$C602,Cost!$A:$A,0))</f>
        <v>#N/A</v>
      </c>
      <c r="M602" s="1" t="e">
        <f t="shared" si="30"/>
        <v>#N/A</v>
      </c>
      <c r="N602" s="2" t="e">
        <f t="shared" si="29"/>
        <v>#N/A</v>
      </c>
      <c r="O602" t="str">
        <f t="shared" si="28"/>
        <v>A</v>
      </c>
    </row>
    <row r="603" spans="1:15" customFormat="1" hidden="1">
      <c r="A603">
        <v>9</v>
      </c>
      <c r="B603" t="s">
        <v>1253</v>
      </c>
      <c r="C603" t="s">
        <v>1257</v>
      </c>
      <c r="D603" t="s">
        <v>1258</v>
      </c>
      <c r="E603" t="s">
        <v>6</v>
      </c>
      <c r="F603" s="1">
        <v>3353713489.52</v>
      </c>
      <c r="G603" s="1">
        <v>1210871661.01</v>
      </c>
      <c r="H603" s="2">
        <v>2.77</v>
      </c>
      <c r="I603" s="1">
        <v>3352474339.52</v>
      </c>
      <c r="J603" s="1">
        <v>920522657.85000002</v>
      </c>
      <c r="K603" s="2">
        <v>2431951681.6700001</v>
      </c>
      <c r="L603" s="1" t="e">
        <f>INDEX(Cost!$D:$D,MATCH(รายละเอียด!$C603,Cost!$A:$A,0))</f>
        <v>#N/A</v>
      </c>
      <c r="M603" s="1" t="e">
        <f t="shared" si="30"/>
        <v>#N/A</v>
      </c>
      <c r="N603" s="2" t="e">
        <f t="shared" si="29"/>
        <v>#N/A</v>
      </c>
      <c r="O603" t="str">
        <f t="shared" si="28"/>
        <v>B</v>
      </c>
    </row>
    <row r="604" spans="1:15" customFormat="1" hidden="1">
      <c r="A604">
        <v>9</v>
      </c>
      <c r="B604" t="s">
        <v>1253</v>
      </c>
      <c r="C604" t="s">
        <v>1259</v>
      </c>
      <c r="D604" t="s">
        <v>1260</v>
      </c>
      <c r="E604" t="s">
        <v>9</v>
      </c>
      <c r="F604" s="1">
        <v>73363076.260000005</v>
      </c>
      <c r="G604" s="1">
        <v>28710579</v>
      </c>
      <c r="H604" s="2">
        <v>2.56</v>
      </c>
      <c r="I604" s="1">
        <v>73363076.260000005</v>
      </c>
      <c r="J604" s="1">
        <v>28710579</v>
      </c>
      <c r="K604" s="2">
        <v>44652497.259999998</v>
      </c>
      <c r="L604" s="1" t="e">
        <f>INDEX(Cost!$D:$D,MATCH(รายละเอียด!$C604,Cost!$A:$A,0))</f>
        <v>#N/A</v>
      </c>
      <c r="M604" s="1" t="e">
        <f t="shared" si="30"/>
        <v>#N/A</v>
      </c>
      <c r="N604" s="2" t="e">
        <f t="shared" si="29"/>
        <v>#N/A</v>
      </c>
      <c r="O604" t="str">
        <f t="shared" si="28"/>
        <v>B</v>
      </c>
    </row>
    <row r="605" spans="1:15" customFormat="1" hidden="1">
      <c r="A605">
        <v>9</v>
      </c>
      <c r="B605" t="s">
        <v>1253</v>
      </c>
      <c r="C605" t="s">
        <v>1261</v>
      </c>
      <c r="D605" t="s">
        <v>1262</v>
      </c>
      <c r="E605" t="s">
        <v>9</v>
      </c>
      <c r="F605" s="1">
        <v>83624616.109999999</v>
      </c>
      <c r="G605" s="1">
        <v>15859438.17</v>
      </c>
      <c r="H605" s="2">
        <v>5.27</v>
      </c>
      <c r="I605" s="1">
        <v>83624616.109999999</v>
      </c>
      <c r="J605" s="1">
        <v>15859438.17</v>
      </c>
      <c r="K605" s="2">
        <v>67765177.939999998</v>
      </c>
      <c r="L605" s="1" t="e">
        <f>INDEX(Cost!$D:$D,MATCH(รายละเอียด!$C605,Cost!$A:$A,0))</f>
        <v>#N/A</v>
      </c>
      <c r="M605" s="1" t="e">
        <f t="shared" si="30"/>
        <v>#N/A</v>
      </c>
      <c r="N605" s="2" t="e">
        <f t="shared" si="29"/>
        <v>#N/A</v>
      </c>
      <c r="O605" t="str">
        <f t="shared" si="28"/>
        <v>A</v>
      </c>
    </row>
    <row r="606" spans="1:15" customFormat="1" hidden="1">
      <c r="A606">
        <v>9</v>
      </c>
      <c r="B606" t="s">
        <v>1253</v>
      </c>
      <c r="C606" t="s">
        <v>1263</v>
      </c>
      <c r="D606" t="s">
        <v>1264</v>
      </c>
      <c r="E606" t="s">
        <v>9</v>
      </c>
      <c r="F606" s="1">
        <v>76710117.060000002</v>
      </c>
      <c r="G606" s="1">
        <v>10951814.15</v>
      </c>
      <c r="H606" s="2">
        <v>7</v>
      </c>
      <c r="I606" s="1">
        <v>76710117.060000002</v>
      </c>
      <c r="J606" s="1">
        <v>10951814.15</v>
      </c>
      <c r="K606" s="2">
        <v>65758302.909999996</v>
      </c>
      <c r="L606" s="1" t="e">
        <f>INDEX(Cost!$D:$D,MATCH(รายละเอียด!$C606,Cost!$A:$A,0))</f>
        <v>#N/A</v>
      </c>
      <c r="M606" s="1" t="e">
        <f t="shared" si="30"/>
        <v>#N/A</v>
      </c>
      <c r="N606" s="2" t="e">
        <f t="shared" si="29"/>
        <v>#N/A</v>
      </c>
      <c r="O606" t="str">
        <f t="shared" si="28"/>
        <v>A</v>
      </c>
    </row>
    <row r="607" spans="1:15" customFormat="1" hidden="1">
      <c r="A607">
        <v>9</v>
      </c>
      <c r="B607" t="s">
        <v>1253</v>
      </c>
      <c r="C607" t="s">
        <v>1265</v>
      </c>
      <c r="D607" t="s">
        <v>1266</v>
      </c>
      <c r="E607" t="s">
        <v>9</v>
      </c>
      <c r="F607" s="1">
        <v>42223761.490000002</v>
      </c>
      <c r="G607" s="1">
        <v>8122043.0599999996</v>
      </c>
      <c r="H607" s="2">
        <v>5.2</v>
      </c>
      <c r="I607" s="1">
        <v>41862112.829999998</v>
      </c>
      <c r="J607" s="1">
        <v>8122043.0599999996</v>
      </c>
      <c r="K607" s="2">
        <v>33740069.770000003</v>
      </c>
      <c r="L607" s="1" t="e">
        <f>INDEX(Cost!$D:$D,MATCH(รายละเอียด!$C607,Cost!$A:$A,0))</f>
        <v>#N/A</v>
      </c>
      <c r="M607" s="1" t="e">
        <f t="shared" si="30"/>
        <v>#N/A</v>
      </c>
      <c r="N607" s="2" t="e">
        <f t="shared" si="29"/>
        <v>#N/A</v>
      </c>
      <c r="O607" t="str">
        <f t="shared" si="28"/>
        <v>A</v>
      </c>
    </row>
    <row r="608" spans="1:15" customFormat="1" hidden="1">
      <c r="A608">
        <v>9</v>
      </c>
      <c r="B608" t="s">
        <v>1253</v>
      </c>
      <c r="C608" t="s">
        <v>1267</v>
      </c>
      <c r="D608" t="s">
        <v>1268</v>
      </c>
      <c r="E608" t="s">
        <v>9</v>
      </c>
      <c r="F608" s="1">
        <v>30028390.52</v>
      </c>
      <c r="G608" s="1">
        <v>18673321.219999999</v>
      </c>
      <c r="H608" s="2">
        <v>1.61</v>
      </c>
      <c r="I608" s="1">
        <v>29101390.52</v>
      </c>
      <c r="J608" s="1">
        <v>18673321.219999999</v>
      </c>
      <c r="K608" s="2">
        <v>10428069.300000001</v>
      </c>
      <c r="L608" s="1" t="e">
        <f>INDEX(Cost!$D:$D,MATCH(รายละเอียด!$C608,Cost!$A:$A,0))</f>
        <v>#N/A</v>
      </c>
      <c r="M608" s="1" t="e">
        <f t="shared" si="30"/>
        <v>#N/A</v>
      </c>
      <c r="N608" s="2" t="e">
        <f t="shared" si="29"/>
        <v>#N/A</v>
      </c>
      <c r="O608" t="str">
        <f t="shared" si="28"/>
        <v>D</v>
      </c>
    </row>
    <row r="609" spans="1:15" customFormat="1" hidden="1">
      <c r="A609">
        <v>9</v>
      </c>
      <c r="B609" t="s">
        <v>1253</v>
      </c>
      <c r="C609" t="s">
        <v>1269</v>
      </c>
      <c r="D609" t="s">
        <v>1270</v>
      </c>
      <c r="E609" t="s">
        <v>9</v>
      </c>
      <c r="F609" s="1">
        <v>75311271.379999995</v>
      </c>
      <c r="G609" s="1">
        <v>55120392.619999997</v>
      </c>
      <c r="H609" s="2">
        <v>1.37</v>
      </c>
      <c r="I609" s="1">
        <v>75311271.379999995</v>
      </c>
      <c r="J609" s="1">
        <v>55120392.619999997</v>
      </c>
      <c r="K609" s="2">
        <v>20190878.760000002</v>
      </c>
      <c r="L609" s="1" t="e">
        <f>INDEX(Cost!$D:$D,MATCH(รายละเอียด!$C609,Cost!$A:$A,0))</f>
        <v>#N/A</v>
      </c>
      <c r="M609" s="1" t="e">
        <f t="shared" si="30"/>
        <v>#N/A</v>
      </c>
      <c r="N609" s="2" t="e">
        <f t="shared" si="29"/>
        <v>#N/A</v>
      </c>
      <c r="O609" t="str">
        <f t="shared" si="28"/>
        <v>not</v>
      </c>
    </row>
    <row r="610" spans="1:15" customFormat="1" hidden="1">
      <c r="A610">
        <v>9</v>
      </c>
      <c r="B610" t="s">
        <v>1253</v>
      </c>
      <c r="C610" t="s">
        <v>1271</v>
      </c>
      <c r="D610" t="s">
        <v>1272</v>
      </c>
      <c r="E610" t="s">
        <v>9</v>
      </c>
      <c r="F610" s="1">
        <v>75658678.109999999</v>
      </c>
      <c r="G610" s="1">
        <v>30301140.760000002</v>
      </c>
      <c r="H610" s="2">
        <v>2.5</v>
      </c>
      <c r="I610" s="1">
        <v>75658678.109999999</v>
      </c>
      <c r="J610" s="1">
        <v>30301140.760000002</v>
      </c>
      <c r="K610" s="2">
        <v>45357537.350000001</v>
      </c>
      <c r="L610" s="1" t="e">
        <f>INDEX(Cost!$D:$D,MATCH(รายละเอียด!$C610,Cost!$A:$A,0))</f>
        <v>#N/A</v>
      </c>
      <c r="M610" s="1" t="e">
        <f t="shared" si="30"/>
        <v>#N/A</v>
      </c>
      <c r="N610" s="2" t="e">
        <f t="shared" si="29"/>
        <v>#N/A</v>
      </c>
      <c r="O610" t="str">
        <f t="shared" si="28"/>
        <v>C</v>
      </c>
    </row>
    <row r="611" spans="1:15" customFormat="1" hidden="1">
      <c r="A611">
        <v>9</v>
      </c>
      <c r="B611" t="s">
        <v>1253</v>
      </c>
      <c r="C611" t="s">
        <v>1273</v>
      </c>
      <c r="D611" t="s">
        <v>1274</v>
      </c>
      <c r="E611" t="s">
        <v>9</v>
      </c>
      <c r="F611" s="1">
        <v>77016212.859999999</v>
      </c>
      <c r="G611" s="1">
        <v>14700955.85</v>
      </c>
      <c r="H611" s="2">
        <v>5.24</v>
      </c>
      <c r="I611" s="1">
        <v>76372099.530000001</v>
      </c>
      <c r="J611" s="1">
        <v>14700955.85</v>
      </c>
      <c r="K611" s="2">
        <v>61671143.68</v>
      </c>
      <c r="L611" s="1" t="e">
        <f>INDEX(Cost!$D:$D,MATCH(รายละเอียด!$C611,Cost!$A:$A,0))</f>
        <v>#N/A</v>
      </c>
      <c r="M611" s="1" t="e">
        <f t="shared" si="30"/>
        <v>#N/A</v>
      </c>
      <c r="N611" s="2" t="e">
        <f t="shared" si="29"/>
        <v>#N/A</v>
      </c>
      <c r="O611" t="str">
        <f t="shared" si="28"/>
        <v>A</v>
      </c>
    </row>
    <row r="612" spans="1:15" customFormat="1" hidden="1">
      <c r="A612">
        <v>9</v>
      </c>
      <c r="B612" t="s">
        <v>1253</v>
      </c>
      <c r="C612" t="s">
        <v>1275</v>
      </c>
      <c r="D612" t="s">
        <v>1276</v>
      </c>
      <c r="E612" t="s">
        <v>9</v>
      </c>
      <c r="F612" s="1">
        <v>86924550.609999999</v>
      </c>
      <c r="G612" s="1">
        <v>42691210.990000002</v>
      </c>
      <c r="H612" s="2">
        <v>2.04</v>
      </c>
      <c r="I612" s="1">
        <v>82990650.609999999</v>
      </c>
      <c r="J612" s="1">
        <v>42691210.990000002</v>
      </c>
      <c r="K612" s="2">
        <v>40299439.619999997</v>
      </c>
      <c r="L612" s="1" t="e">
        <f>INDEX(Cost!$D:$D,MATCH(รายละเอียด!$C612,Cost!$A:$A,0))</f>
        <v>#N/A</v>
      </c>
      <c r="M612" s="1" t="e">
        <f t="shared" si="30"/>
        <v>#N/A</v>
      </c>
      <c r="N612" s="2" t="e">
        <f t="shared" si="29"/>
        <v>#N/A</v>
      </c>
      <c r="O612" t="str">
        <f t="shared" si="28"/>
        <v>C</v>
      </c>
    </row>
    <row r="613" spans="1:15" customFormat="1" hidden="1">
      <c r="A613">
        <v>9</v>
      </c>
      <c r="B613" t="s">
        <v>1253</v>
      </c>
      <c r="C613" t="s">
        <v>1277</v>
      </c>
      <c r="D613" t="s">
        <v>1278</v>
      </c>
      <c r="E613" t="s">
        <v>9</v>
      </c>
      <c r="F613" s="1">
        <v>20255022.420000002</v>
      </c>
      <c r="G613" s="1">
        <v>10692679.35</v>
      </c>
      <c r="H613" s="2">
        <v>1.89</v>
      </c>
      <c r="I613" s="1">
        <v>20209022.420000002</v>
      </c>
      <c r="J613" s="1">
        <v>10692679.35</v>
      </c>
      <c r="K613" s="2">
        <v>9516343.0700000003</v>
      </c>
      <c r="L613" s="1" t="e">
        <f>INDEX(Cost!$D:$D,MATCH(รายละเอียด!$C613,Cost!$A:$A,0))</f>
        <v>#N/A</v>
      </c>
      <c r="M613" s="1" t="e">
        <f t="shared" si="30"/>
        <v>#N/A</v>
      </c>
      <c r="N613" s="2" t="e">
        <f t="shared" si="29"/>
        <v>#N/A</v>
      </c>
      <c r="O613" t="str">
        <f t="shared" si="28"/>
        <v>D</v>
      </c>
    </row>
    <row r="614" spans="1:15" customFormat="1" hidden="1">
      <c r="A614">
        <v>9</v>
      </c>
      <c r="B614" t="s">
        <v>1253</v>
      </c>
      <c r="C614" t="s">
        <v>1279</v>
      </c>
      <c r="D614" t="s">
        <v>1280</v>
      </c>
      <c r="E614" t="s">
        <v>9</v>
      </c>
      <c r="F614" s="1">
        <v>50013572.810000002</v>
      </c>
      <c r="G614" s="1">
        <v>67035754.390000001</v>
      </c>
      <c r="H614" s="2">
        <v>0.75</v>
      </c>
      <c r="I614" s="1">
        <v>50013572.810000002</v>
      </c>
      <c r="J614" s="1">
        <v>67035754.390000001</v>
      </c>
      <c r="K614" s="2">
        <v>-17022181.579999998</v>
      </c>
      <c r="L614" s="1" t="e">
        <f>INDEX(Cost!$D:$D,MATCH(รายละเอียด!$C614,Cost!$A:$A,0))</f>
        <v>#N/A</v>
      </c>
      <c r="M614" s="1" t="e">
        <f t="shared" si="30"/>
        <v>#N/A</v>
      </c>
      <c r="N614" s="2" t="e">
        <f t="shared" si="29"/>
        <v>#N/A</v>
      </c>
      <c r="O614" t="str">
        <f t="shared" si="28"/>
        <v>not</v>
      </c>
    </row>
    <row r="615" spans="1:15" customFormat="1" hidden="1">
      <c r="A615">
        <v>9</v>
      </c>
      <c r="B615" t="s">
        <v>1253</v>
      </c>
      <c r="C615" t="s">
        <v>1281</v>
      </c>
      <c r="D615" t="s">
        <v>1282</v>
      </c>
      <c r="E615" t="s">
        <v>9</v>
      </c>
      <c r="F615" s="1">
        <v>86851859.739999995</v>
      </c>
      <c r="G615" s="1">
        <v>12889270.609999999</v>
      </c>
      <c r="H615" s="2">
        <v>6.74</v>
      </c>
      <c r="I615" s="1">
        <v>86080859.739999995</v>
      </c>
      <c r="J615" s="1">
        <v>12889270.609999999</v>
      </c>
      <c r="K615" s="2">
        <v>73191589.129999995</v>
      </c>
      <c r="L615" s="1" t="e">
        <f>INDEX(Cost!$D:$D,MATCH(รายละเอียด!$C615,Cost!$A:$A,0))</f>
        <v>#N/A</v>
      </c>
      <c r="M615" s="1" t="e">
        <f t="shared" si="30"/>
        <v>#N/A</v>
      </c>
      <c r="N615" s="2" t="e">
        <f t="shared" si="29"/>
        <v>#N/A</v>
      </c>
      <c r="O615" t="str">
        <f t="shared" si="28"/>
        <v>A</v>
      </c>
    </row>
    <row r="616" spans="1:15" customFormat="1" hidden="1">
      <c r="A616">
        <v>9</v>
      </c>
      <c r="B616" t="s">
        <v>1253</v>
      </c>
      <c r="C616" t="s">
        <v>1283</v>
      </c>
      <c r="D616" t="s">
        <v>1284</v>
      </c>
      <c r="E616" t="s">
        <v>9</v>
      </c>
      <c r="F616" s="1">
        <v>62901310.399999999</v>
      </c>
      <c r="G616" s="1">
        <v>63220675.119999997</v>
      </c>
      <c r="H616" s="2">
        <v>0.99</v>
      </c>
      <c r="I616" s="1">
        <v>62901310.399999999</v>
      </c>
      <c r="J616" s="1">
        <v>63220675.119999997</v>
      </c>
      <c r="K616" s="2">
        <v>-319364.71999999997</v>
      </c>
      <c r="L616" s="1" t="e">
        <f>INDEX(Cost!$D:$D,MATCH(รายละเอียด!$C616,Cost!$A:$A,0))</f>
        <v>#N/A</v>
      </c>
      <c r="M616" s="1" t="e">
        <f t="shared" si="30"/>
        <v>#N/A</v>
      </c>
      <c r="N616" s="2" t="e">
        <f t="shared" si="29"/>
        <v>#N/A</v>
      </c>
      <c r="O616" t="str">
        <f t="shared" si="28"/>
        <v>not</v>
      </c>
    </row>
    <row r="617" spans="1:15" customFormat="1" hidden="1">
      <c r="A617">
        <v>9</v>
      </c>
      <c r="B617" t="s">
        <v>1253</v>
      </c>
      <c r="C617" t="s">
        <v>1285</v>
      </c>
      <c r="D617" t="s">
        <v>1286</v>
      </c>
      <c r="E617" t="s">
        <v>47</v>
      </c>
      <c r="F617" s="1">
        <v>94576669.620000005</v>
      </c>
      <c r="G617" s="1">
        <v>45586056.32</v>
      </c>
      <c r="H617" s="2">
        <v>2.0699999999999998</v>
      </c>
      <c r="I617" s="1">
        <v>94360869.620000005</v>
      </c>
      <c r="J617" s="1">
        <v>45586056.32</v>
      </c>
      <c r="K617" s="2">
        <v>48774813.299999997</v>
      </c>
      <c r="L617" s="1" t="e">
        <f>INDEX(Cost!$D:$D,MATCH(รายละเอียด!$C617,Cost!$A:$A,0))</f>
        <v>#N/A</v>
      </c>
      <c r="M617" s="1" t="e">
        <f t="shared" si="30"/>
        <v>#N/A</v>
      </c>
      <c r="N617" s="2" t="e">
        <f t="shared" si="29"/>
        <v>#N/A</v>
      </c>
      <c r="O617" t="str">
        <f t="shared" si="28"/>
        <v>C</v>
      </c>
    </row>
    <row r="618" spans="1:15" customFormat="1" hidden="1">
      <c r="A618">
        <v>9</v>
      </c>
      <c r="B618" t="s">
        <v>1253</v>
      </c>
      <c r="C618" t="s">
        <v>1287</v>
      </c>
      <c r="D618" t="s">
        <v>1288</v>
      </c>
      <c r="E618" t="s">
        <v>9</v>
      </c>
      <c r="F618" s="1">
        <v>88417807.909999996</v>
      </c>
      <c r="G618" s="1">
        <v>12204608.74</v>
      </c>
      <c r="H618" s="2">
        <v>7.24</v>
      </c>
      <c r="I618" s="1">
        <v>87436807.909999996</v>
      </c>
      <c r="J618" s="1">
        <v>12204608.74</v>
      </c>
      <c r="K618" s="2">
        <v>75232199.170000002</v>
      </c>
      <c r="L618" s="1" t="e">
        <f>INDEX(Cost!$D:$D,MATCH(รายละเอียด!$C618,Cost!$A:$A,0))</f>
        <v>#N/A</v>
      </c>
      <c r="M618" s="1" t="e">
        <f t="shared" si="30"/>
        <v>#N/A</v>
      </c>
      <c r="N618" s="2" t="e">
        <f t="shared" si="29"/>
        <v>#N/A</v>
      </c>
      <c r="O618" t="str">
        <f t="shared" si="28"/>
        <v>A</v>
      </c>
    </row>
    <row r="619" spans="1:15" customFormat="1" hidden="1">
      <c r="A619">
        <v>9</v>
      </c>
      <c r="B619" t="s">
        <v>1253</v>
      </c>
      <c r="C619" t="s">
        <v>1289</v>
      </c>
      <c r="D619" t="s">
        <v>1290</v>
      </c>
      <c r="E619" t="s">
        <v>9</v>
      </c>
      <c r="F619" s="1">
        <v>43284471.140000001</v>
      </c>
      <c r="G619" s="1">
        <v>18882678.969999999</v>
      </c>
      <c r="H619" s="2">
        <v>2.29</v>
      </c>
      <c r="I619" s="1">
        <v>41560416.140000001</v>
      </c>
      <c r="J619" s="1">
        <v>18882678.969999999</v>
      </c>
      <c r="K619" s="2">
        <v>22677737.170000002</v>
      </c>
      <c r="L619" s="1" t="e">
        <f>INDEX(Cost!$D:$D,MATCH(รายละเอียด!$C619,Cost!$A:$A,0))</f>
        <v>#N/A</v>
      </c>
      <c r="M619" s="1" t="e">
        <f t="shared" si="30"/>
        <v>#N/A</v>
      </c>
      <c r="N619" s="2" t="e">
        <f t="shared" si="29"/>
        <v>#N/A</v>
      </c>
      <c r="O619" t="str">
        <f t="shared" si="28"/>
        <v>C</v>
      </c>
    </row>
    <row r="620" spans="1:15" customFormat="1" hidden="1">
      <c r="A620">
        <v>9</v>
      </c>
      <c r="B620" t="s">
        <v>1253</v>
      </c>
      <c r="C620" t="s">
        <v>1291</v>
      </c>
      <c r="D620" t="s">
        <v>1292</v>
      </c>
      <c r="E620" t="s">
        <v>9</v>
      </c>
      <c r="F620" s="1">
        <v>120894242.56</v>
      </c>
      <c r="G620" s="1">
        <v>31519426.620000001</v>
      </c>
      <c r="H620" s="2">
        <v>3.84</v>
      </c>
      <c r="I620" s="1">
        <v>119968442.56</v>
      </c>
      <c r="J620" s="1">
        <v>31519426.620000001</v>
      </c>
      <c r="K620" s="2">
        <v>88449015.939999998</v>
      </c>
      <c r="L620" s="1" t="e">
        <f>INDEX(Cost!$D:$D,MATCH(รายละเอียด!$C620,Cost!$A:$A,0))</f>
        <v>#N/A</v>
      </c>
      <c r="M620" s="1" t="e">
        <f t="shared" si="30"/>
        <v>#N/A</v>
      </c>
      <c r="N620" s="2" t="e">
        <f t="shared" si="29"/>
        <v>#N/A</v>
      </c>
      <c r="O620" t="str">
        <f t="shared" si="28"/>
        <v>A</v>
      </c>
    </row>
    <row r="621" spans="1:15" customFormat="1" hidden="1">
      <c r="A621">
        <v>9</v>
      </c>
      <c r="B621" t="s">
        <v>1253</v>
      </c>
      <c r="C621" t="s">
        <v>1293</v>
      </c>
      <c r="D621" t="s">
        <v>1294</v>
      </c>
      <c r="E621" t="s">
        <v>9</v>
      </c>
      <c r="F621" s="1">
        <v>32157382.579999998</v>
      </c>
      <c r="G621" s="1">
        <v>9785816.5199999996</v>
      </c>
      <c r="H621" s="2">
        <v>3.29</v>
      </c>
      <c r="I621" s="1">
        <v>30572882.579999998</v>
      </c>
      <c r="J621" s="1">
        <v>9785816.5199999996</v>
      </c>
      <c r="K621" s="2">
        <v>20787066.059999999</v>
      </c>
      <c r="L621" s="1" t="e">
        <f>INDEX(Cost!$D:$D,MATCH(รายละเอียด!$C621,Cost!$A:$A,0))</f>
        <v>#N/A</v>
      </c>
      <c r="M621" s="1" t="e">
        <f t="shared" si="30"/>
        <v>#N/A</v>
      </c>
      <c r="N621" s="2" t="e">
        <f t="shared" si="29"/>
        <v>#N/A</v>
      </c>
      <c r="O621" t="str">
        <f t="shared" si="28"/>
        <v>A</v>
      </c>
    </row>
    <row r="622" spans="1:15" customFormat="1" hidden="1">
      <c r="A622">
        <v>9</v>
      </c>
      <c r="B622" t="s">
        <v>1253</v>
      </c>
      <c r="C622" t="s">
        <v>1295</v>
      </c>
      <c r="D622" t="s">
        <v>1296</v>
      </c>
      <c r="E622" t="s">
        <v>9</v>
      </c>
      <c r="F622" s="1">
        <v>93349490.439999998</v>
      </c>
      <c r="G622" s="1">
        <v>35104331.520000003</v>
      </c>
      <c r="H622" s="2">
        <v>2.66</v>
      </c>
      <c r="I622" s="1">
        <v>90815940.439999998</v>
      </c>
      <c r="J622" s="1">
        <v>35104331.520000003</v>
      </c>
      <c r="K622" s="2">
        <v>55711608.920000002</v>
      </c>
      <c r="L622" s="1" t="e">
        <f>INDEX(Cost!$D:$D,MATCH(รายละเอียด!$C622,Cost!$A:$A,0))</f>
        <v>#N/A</v>
      </c>
      <c r="M622" s="1" t="e">
        <f t="shared" si="30"/>
        <v>#N/A</v>
      </c>
      <c r="N622" s="2" t="e">
        <f t="shared" si="29"/>
        <v>#N/A</v>
      </c>
      <c r="O622" t="str">
        <f t="shared" si="28"/>
        <v>B</v>
      </c>
    </row>
    <row r="623" spans="1:15" customFormat="1" hidden="1">
      <c r="A623">
        <v>9</v>
      </c>
      <c r="B623" t="s">
        <v>1253</v>
      </c>
      <c r="C623" t="s">
        <v>1297</v>
      </c>
      <c r="D623" t="s">
        <v>1298</v>
      </c>
      <c r="E623" t="s">
        <v>47</v>
      </c>
      <c r="F623" s="1">
        <v>148749792.59</v>
      </c>
      <c r="G623" s="1">
        <v>83454225.879999995</v>
      </c>
      <c r="H623" s="2">
        <v>1.78</v>
      </c>
      <c r="I623" s="1">
        <v>148516201.59</v>
      </c>
      <c r="J623" s="1">
        <v>83446501.879999995</v>
      </c>
      <c r="K623" s="2">
        <v>65069699.710000001</v>
      </c>
      <c r="L623" s="1" t="e">
        <f>INDEX(Cost!$D:$D,MATCH(รายละเอียด!$C623,Cost!$A:$A,0))</f>
        <v>#N/A</v>
      </c>
      <c r="M623" s="1" t="e">
        <f t="shared" si="30"/>
        <v>#N/A</v>
      </c>
      <c r="N623" s="2" t="e">
        <f t="shared" si="29"/>
        <v>#N/A</v>
      </c>
      <c r="O623" t="str">
        <f t="shared" si="28"/>
        <v>D</v>
      </c>
    </row>
    <row r="624" spans="1:15" customFormat="1" hidden="1">
      <c r="A624">
        <v>9</v>
      </c>
      <c r="B624" t="s">
        <v>1253</v>
      </c>
      <c r="C624" t="s">
        <v>1299</v>
      </c>
      <c r="D624" t="s">
        <v>1300</v>
      </c>
      <c r="E624" t="s">
        <v>9</v>
      </c>
      <c r="F624" s="1">
        <v>37550257.469999999</v>
      </c>
      <c r="G624" s="1">
        <v>36738675.880000003</v>
      </c>
      <c r="H624" s="2">
        <v>1.02</v>
      </c>
      <c r="I624" s="1">
        <v>35059842.18</v>
      </c>
      <c r="J624" s="1">
        <v>36738675.880000003</v>
      </c>
      <c r="K624" s="2">
        <v>-1678833.7</v>
      </c>
      <c r="L624" s="1" t="e">
        <f>INDEX(Cost!$D:$D,MATCH(รายละเอียด!$C624,Cost!$A:$A,0))</f>
        <v>#N/A</v>
      </c>
      <c r="M624" s="1" t="e">
        <f t="shared" si="30"/>
        <v>#N/A</v>
      </c>
      <c r="N624" s="2" t="e">
        <f t="shared" si="29"/>
        <v>#N/A</v>
      </c>
      <c r="O624" t="str">
        <f t="shared" si="28"/>
        <v>not</v>
      </c>
    </row>
    <row r="625" spans="1:15" customFormat="1" hidden="1">
      <c r="A625">
        <v>9</v>
      </c>
      <c r="B625" t="s">
        <v>1253</v>
      </c>
      <c r="C625" t="s">
        <v>1301</v>
      </c>
      <c r="D625" t="s">
        <v>1302</v>
      </c>
      <c r="E625" t="s">
        <v>9</v>
      </c>
      <c r="F625" s="1">
        <v>47128210.210000001</v>
      </c>
      <c r="G625" s="1">
        <v>18027263.120000001</v>
      </c>
      <c r="H625" s="2">
        <v>2.61</v>
      </c>
      <c r="I625" s="1">
        <v>45554340.210000001</v>
      </c>
      <c r="J625" s="1">
        <v>18027263.120000001</v>
      </c>
      <c r="K625" s="2">
        <v>27527077.09</v>
      </c>
      <c r="L625" s="1" t="e">
        <f>INDEX(Cost!$D:$D,MATCH(รายละเอียด!$C625,Cost!$A:$A,0))</f>
        <v>#N/A</v>
      </c>
      <c r="M625" s="1" t="e">
        <f t="shared" si="30"/>
        <v>#N/A</v>
      </c>
      <c r="N625" s="2" t="e">
        <f t="shared" si="29"/>
        <v>#N/A</v>
      </c>
      <c r="O625" t="str">
        <f t="shared" si="28"/>
        <v>B</v>
      </c>
    </row>
    <row r="626" spans="1:15" customFormat="1" hidden="1">
      <c r="A626">
        <v>9</v>
      </c>
      <c r="B626" t="s">
        <v>1253</v>
      </c>
      <c r="C626" t="s">
        <v>1303</v>
      </c>
      <c r="D626" t="s">
        <v>1304</v>
      </c>
      <c r="E626" t="s">
        <v>9</v>
      </c>
      <c r="F626" s="1">
        <v>24035684.84</v>
      </c>
      <c r="G626" s="1">
        <v>12243994.98</v>
      </c>
      <c r="H626" s="2">
        <v>1.96</v>
      </c>
      <c r="I626" s="1">
        <v>24035684.84</v>
      </c>
      <c r="J626" s="1">
        <v>12243994.98</v>
      </c>
      <c r="K626" s="2">
        <v>11791689.859999999</v>
      </c>
      <c r="L626" s="1" t="e">
        <f>INDEX(Cost!$D:$D,MATCH(รายละเอียด!$C626,Cost!$A:$A,0))</f>
        <v>#N/A</v>
      </c>
      <c r="M626" s="1" t="e">
        <f t="shared" si="30"/>
        <v>#N/A</v>
      </c>
      <c r="N626" s="2" t="e">
        <f t="shared" si="29"/>
        <v>#N/A</v>
      </c>
      <c r="O626" t="str">
        <f t="shared" si="28"/>
        <v>D</v>
      </c>
    </row>
    <row r="627" spans="1:15" customFormat="1" hidden="1">
      <c r="A627">
        <v>9</v>
      </c>
      <c r="B627" t="s">
        <v>1253</v>
      </c>
      <c r="C627" t="s">
        <v>1305</v>
      </c>
      <c r="D627" t="s">
        <v>1306</v>
      </c>
      <c r="E627" t="s">
        <v>9</v>
      </c>
      <c r="F627" s="1">
        <v>54636777.710000001</v>
      </c>
      <c r="G627" s="1">
        <v>19769891</v>
      </c>
      <c r="H627" s="2">
        <v>2.76</v>
      </c>
      <c r="I627" s="1">
        <v>53299498.710000001</v>
      </c>
      <c r="J627" s="1">
        <v>19769891</v>
      </c>
      <c r="K627" s="2">
        <v>33529607.710000001</v>
      </c>
      <c r="L627" s="1" t="e">
        <f>INDEX(Cost!$D:$D,MATCH(รายละเอียด!$C627,Cost!$A:$A,0))</f>
        <v>#N/A</v>
      </c>
      <c r="M627" s="1" t="e">
        <f t="shared" si="30"/>
        <v>#N/A</v>
      </c>
      <c r="N627" s="2" t="e">
        <f t="shared" si="29"/>
        <v>#N/A</v>
      </c>
      <c r="O627" t="str">
        <f t="shared" si="28"/>
        <v>B</v>
      </c>
    </row>
    <row r="628" spans="1:15" customFormat="1" hidden="1">
      <c r="A628">
        <v>9</v>
      </c>
      <c r="B628" t="s">
        <v>1253</v>
      </c>
      <c r="C628" t="s">
        <v>1307</v>
      </c>
      <c r="D628" t="s">
        <v>1308</v>
      </c>
      <c r="E628" t="s">
        <v>9</v>
      </c>
      <c r="F628" s="1">
        <v>12716519.02</v>
      </c>
      <c r="G628" s="1">
        <v>11436539.23</v>
      </c>
      <c r="H628" s="2">
        <v>1.1100000000000001</v>
      </c>
      <c r="I628" s="1">
        <v>12716519.02</v>
      </c>
      <c r="J628" s="1">
        <v>11436539.23</v>
      </c>
      <c r="K628" s="2">
        <v>1279979.79</v>
      </c>
      <c r="L628" s="1" t="e">
        <f>INDEX(Cost!$D:$D,MATCH(รายละเอียด!$C628,Cost!$A:$A,0))</f>
        <v>#N/A</v>
      </c>
      <c r="M628" s="1" t="e">
        <f t="shared" si="30"/>
        <v>#N/A</v>
      </c>
      <c r="N628" s="2" t="e">
        <f t="shared" si="29"/>
        <v>#N/A</v>
      </c>
      <c r="O628" t="str">
        <f t="shared" si="28"/>
        <v>not</v>
      </c>
    </row>
    <row r="629" spans="1:15" customFormat="1" hidden="1">
      <c r="A629">
        <v>9</v>
      </c>
      <c r="B629" t="s">
        <v>1253</v>
      </c>
      <c r="C629" t="s">
        <v>1309</v>
      </c>
      <c r="D629" t="s">
        <v>1310</v>
      </c>
      <c r="E629" t="s">
        <v>9</v>
      </c>
      <c r="F629" s="1">
        <v>12838934.42</v>
      </c>
      <c r="G629" s="1">
        <v>8060528.9800000004</v>
      </c>
      <c r="H629" s="2">
        <v>1.59</v>
      </c>
      <c r="I629" s="1">
        <v>12838934.42</v>
      </c>
      <c r="J629" s="1">
        <v>8060528.9800000004</v>
      </c>
      <c r="K629" s="2">
        <v>4778405.4400000004</v>
      </c>
      <c r="L629" s="1" t="e">
        <f>INDEX(Cost!$D:$D,MATCH(รายละเอียด!$C629,Cost!$A:$A,0))</f>
        <v>#N/A</v>
      </c>
      <c r="M629" s="1" t="e">
        <f t="shared" si="30"/>
        <v>#N/A</v>
      </c>
      <c r="N629" s="2" t="e">
        <f t="shared" si="29"/>
        <v>#N/A</v>
      </c>
      <c r="O629" t="str">
        <f t="shared" si="28"/>
        <v>D</v>
      </c>
    </row>
    <row r="630" spans="1:15" customFormat="1" hidden="1">
      <c r="A630">
        <v>9</v>
      </c>
      <c r="B630" t="s">
        <v>1253</v>
      </c>
      <c r="C630" t="s">
        <v>1311</v>
      </c>
      <c r="D630" t="s">
        <v>1312</v>
      </c>
      <c r="E630" t="s">
        <v>1256</v>
      </c>
      <c r="F630" s="1">
        <v>6514808.7400000002</v>
      </c>
      <c r="G630" s="1">
        <v>2392298.7799999998</v>
      </c>
      <c r="H630" s="2">
        <v>2.72</v>
      </c>
      <c r="I630" s="1">
        <v>6514808.7400000002</v>
      </c>
      <c r="J630" s="1">
        <v>2392298.7799999998</v>
      </c>
      <c r="K630" s="2">
        <v>4122509.96</v>
      </c>
      <c r="L630" s="1" t="e">
        <f>INDEX(Cost!$D:$D,MATCH(รายละเอียด!$C630,Cost!$A:$A,0))</f>
        <v>#N/A</v>
      </c>
      <c r="M630" s="1" t="e">
        <f t="shared" si="30"/>
        <v>#N/A</v>
      </c>
      <c r="N630" s="2" t="e">
        <f t="shared" si="29"/>
        <v>#N/A</v>
      </c>
      <c r="O630" t="str">
        <f t="shared" si="28"/>
        <v>B</v>
      </c>
    </row>
    <row r="631" spans="1:15" customFormat="1" hidden="1">
      <c r="A631">
        <v>9</v>
      </c>
      <c r="B631" t="s">
        <v>1253</v>
      </c>
      <c r="C631" t="s">
        <v>1313</v>
      </c>
      <c r="D631" t="s">
        <v>1314</v>
      </c>
      <c r="E631" t="s">
        <v>1256</v>
      </c>
      <c r="F631" s="1">
        <v>148744051.77000001</v>
      </c>
      <c r="G631" s="1">
        <v>31251786.420000002</v>
      </c>
      <c r="H631" s="2">
        <v>4.76</v>
      </c>
      <c r="I631" s="1">
        <v>148744051.77000001</v>
      </c>
      <c r="J631" s="1">
        <v>31251786.420000002</v>
      </c>
      <c r="K631" s="2">
        <v>117492265.34999999</v>
      </c>
      <c r="L631" s="1" t="e">
        <f>INDEX(Cost!$D:$D,MATCH(รายละเอียด!$C631,Cost!$A:$A,0))</f>
        <v>#N/A</v>
      </c>
      <c r="M631" s="1" t="e">
        <f t="shared" si="30"/>
        <v>#N/A</v>
      </c>
      <c r="N631" s="2" t="e">
        <f t="shared" si="29"/>
        <v>#N/A</v>
      </c>
      <c r="O631" t="str">
        <f t="shared" si="28"/>
        <v>A</v>
      </c>
    </row>
    <row r="632" spans="1:15" customFormat="1" hidden="1">
      <c r="A632">
        <v>9</v>
      </c>
      <c r="B632" t="s">
        <v>1253</v>
      </c>
      <c r="C632" t="s">
        <v>1315</v>
      </c>
      <c r="D632" t="s">
        <v>1316</v>
      </c>
      <c r="E632" t="s">
        <v>9</v>
      </c>
      <c r="F632" s="1">
        <v>37494452.619999997</v>
      </c>
      <c r="G632" s="1">
        <v>16440871.92</v>
      </c>
      <c r="H632" s="2">
        <v>2.2799999999999998</v>
      </c>
      <c r="I632" s="1">
        <v>36522452.619999997</v>
      </c>
      <c r="J632" s="1">
        <v>16440871.92</v>
      </c>
      <c r="K632" s="2">
        <v>20081580.699999999</v>
      </c>
      <c r="L632" s="1" t="e">
        <f>INDEX(Cost!$D:$D,MATCH(รายละเอียด!$C632,Cost!$A:$A,0))</f>
        <v>#N/A</v>
      </c>
      <c r="M632" s="1" t="e">
        <f t="shared" si="30"/>
        <v>#N/A</v>
      </c>
      <c r="N632" s="2" t="e">
        <f t="shared" si="29"/>
        <v>#N/A</v>
      </c>
      <c r="O632" t="str">
        <f t="shared" si="28"/>
        <v>C</v>
      </c>
    </row>
    <row r="633" spans="1:15" customFormat="1" hidden="1">
      <c r="A633">
        <v>9</v>
      </c>
      <c r="B633" t="s">
        <v>1253</v>
      </c>
      <c r="C633" t="s">
        <v>1317</v>
      </c>
      <c r="D633" t="s">
        <v>1318</v>
      </c>
      <c r="E633" t="s">
        <v>47</v>
      </c>
      <c r="F633" s="1">
        <v>245150029.13</v>
      </c>
      <c r="G633" s="1">
        <v>110990613.34999999</v>
      </c>
      <c r="H633" s="2">
        <v>2.21</v>
      </c>
      <c r="I633" s="1">
        <v>244737529.13</v>
      </c>
      <c r="J633" s="1">
        <v>110990613.34999999</v>
      </c>
      <c r="K633" s="2">
        <v>133746915.78</v>
      </c>
      <c r="L633" s="1" t="e">
        <f>INDEX(Cost!$D:$D,MATCH(รายละเอียด!$C633,Cost!$A:$A,0))</f>
        <v>#N/A</v>
      </c>
      <c r="M633" s="1" t="e">
        <f t="shared" si="30"/>
        <v>#N/A</v>
      </c>
      <c r="N633" s="2" t="e">
        <f t="shared" si="29"/>
        <v>#N/A</v>
      </c>
      <c r="O633" t="str">
        <f t="shared" si="28"/>
        <v>C</v>
      </c>
    </row>
    <row r="634" spans="1:15" customFormat="1" hidden="1">
      <c r="A634">
        <v>9</v>
      </c>
      <c r="B634" t="s">
        <v>1253</v>
      </c>
      <c r="C634" t="s">
        <v>1319</v>
      </c>
      <c r="D634" t="s">
        <v>1320</v>
      </c>
      <c r="E634" t="s">
        <v>9</v>
      </c>
      <c r="F634" s="1">
        <v>15751754.705</v>
      </c>
      <c r="G634" s="1">
        <v>17119281.280000001</v>
      </c>
      <c r="H634" s="2">
        <v>0.92</v>
      </c>
      <c r="I634" s="1">
        <v>15751754.705</v>
      </c>
      <c r="J634" s="1">
        <v>17119281.280000001</v>
      </c>
      <c r="K634" s="2">
        <v>-1367526.58</v>
      </c>
      <c r="L634" s="1" t="e">
        <f>INDEX(Cost!$D:$D,MATCH(รายละเอียด!$C634,Cost!$A:$A,0))</f>
        <v>#N/A</v>
      </c>
      <c r="M634" s="1" t="e">
        <f t="shared" si="30"/>
        <v>#N/A</v>
      </c>
      <c r="N634" s="2" t="e">
        <f t="shared" si="29"/>
        <v>#N/A</v>
      </c>
      <c r="O634" t="str">
        <f t="shared" si="28"/>
        <v>not</v>
      </c>
    </row>
    <row r="635" spans="1:15" customFormat="1" hidden="1">
      <c r="A635">
        <v>9</v>
      </c>
      <c r="B635" t="s">
        <v>1253</v>
      </c>
      <c r="C635" t="s">
        <v>1321</v>
      </c>
      <c r="D635" t="s">
        <v>1322</v>
      </c>
      <c r="E635" t="s">
        <v>9</v>
      </c>
      <c r="F635" s="1">
        <v>43273736.020000003</v>
      </c>
      <c r="G635" s="1">
        <v>3849590.12</v>
      </c>
      <c r="H635" s="2">
        <v>11.24</v>
      </c>
      <c r="I635" s="1">
        <v>42739736.020000003</v>
      </c>
      <c r="J635" s="1">
        <v>3849590.12</v>
      </c>
      <c r="K635" s="2">
        <v>38890145.899999999</v>
      </c>
      <c r="L635" s="1" t="e">
        <f>INDEX(Cost!$D:$D,MATCH(รายละเอียด!$C635,Cost!$A:$A,0))</f>
        <v>#N/A</v>
      </c>
      <c r="M635" s="1" t="e">
        <f t="shared" si="30"/>
        <v>#N/A</v>
      </c>
      <c r="N635" s="2" t="e">
        <f t="shared" si="29"/>
        <v>#N/A</v>
      </c>
      <c r="O635" t="str">
        <f t="shared" si="28"/>
        <v>A</v>
      </c>
    </row>
    <row r="636" spans="1:15" customFormat="1" hidden="1">
      <c r="A636">
        <v>9</v>
      </c>
      <c r="B636" t="s">
        <v>1253</v>
      </c>
      <c r="C636" t="s">
        <v>1323</v>
      </c>
      <c r="D636" t="s">
        <v>1324</v>
      </c>
      <c r="E636" t="s">
        <v>9</v>
      </c>
      <c r="F636" s="1">
        <v>21043912.699999999</v>
      </c>
      <c r="G636" s="1">
        <v>4811514.72</v>
      </c>
      <c r="H636" s="2">
        <v>4.37</v>
      </c>
      <c r="I636" s="1">
        <v>21043912.699999999</v>
      </c>
      <c r="J636" s="1">
        <v>4811514.72</v>
      </c>
      <c r="K636" s="2">
        <v>16232397.98</v>
      </c>
      <c r="L636" s="1" t="e">
        <f>INDEX(Cost!$D:$D,MATCH(รายละเอียด!$C636,Cost!$A:$A,0))</f>
        <v>#N/A</v>
      </c>
      <c r="M636" s="1" t="e">
        <f t="shared" si="30"/>
        <v>#N/A</v>
      </c>
      <c r="N636" s="2" t="e">
        <f t="shared" si="29"/>
        <v>#N/A</v>
      </c>
      <c r="O636" t="str">
        <f t="shared" si="28"/>
        <v>A</v>
      </c>
    </row>
    <row r="637" spans="1:15" customFormat="1" hidden="1">
      <c r="A637">
        <v>9</v>
      </c>
      <c r="B637" t="s">
        <v>1253</v>
      </c>
      <c r="C637" t="s">
        <v>1325</v>
      </c>
      <c r="D637" t="s">
        <v>1326</v>
      </c>
      <c r="E637" t="s">
        <v>9</v>
      </c>
      <c r="F637" s="1">
        <v>20048529.609999999</v>
      </c>
      <c r="G637" s="1">
        <v>12861994.279999999</v>
      </c>
      <c r="H637" s="2">
        <v>1.56</v>
      </c>
      <c r="I637" s="1">
        <v>19301225.859999999</v>
      </c>
      <c r="J637" s="1">
        <v>12861994.279999999</v>
      </c>
      <c r="K637" s="2">
        <v>6439231.5800000001</v>
      </c>
      <c r="L637" s="1" t="e">
        <f>INDEX(Cost!$D:$D,MATCH(รายละเอียด!$C637,Cost!$A:$A,0))</f>
        <v>#N/A</v>
      </c>
      <c r="M637" s="1" t="e">
        <f t="shared" si="30"/>
        <v>#N/A</v>
      </c>
      <c r="N637" s="2" t="e">
        <f t="shared" si="29"/>
        <v>#N/A</v>
      </c>
      <c r="O637" t="str">
        <f t="shared" si="28"/>
        <v>D</v>
      </c>
    </row>
    <row r="638" spans="1:15" customFormat="1" hidden="1">
      <c r="A638">
        <v>9</v>
      </c>
      <c r="B638" t="s">
        <v>1327</v>
      </c>
      <c r="C638" t="s">
        <v>1328</v>
      </c>
      <c r="D638" t="s">
        <v>1329</v>
      </c>
      <c r="E638" t="s">
        <v>6</v>
      </c>
      <c r="F638" s="1">
        <v>1160871233.23</v>
      </c>
      <c r="G638" s="1">
        <v>375410462.83999997</v>
      </c>
      <c r="H638" s="2">
        <v>3.09</v>
      </c>
      <c r="I638" s="1">
        <v>1160871233.23</v>
      </c>
      <c r="J638" s="1">
        <v>375410462.83999997</v>
      </c>
      <c r="K638" s="2">
        <v>785460770.38999999</v>
      </c>
      <c r="L638" s="1" t="e">
        <f>INDEX(Cost!$D:$D,MATCH(รายละเอียด!$C638,Cost!$A:$A,0))</f>
        <v>#N/A</v>
      </c>
      <c r="M638" s="1" t="e">
        <f t="shared" si="30"/>
        <v>#N/A</v>
      </c>
      <c r="N638" s="2" t="e">
        <f t="shared" si="29"/>
        <v>#N/A</v>
      </c>
      <c r="O638" t="str">
        <f t="shared" si="28"/>
        <v>A</v>
      </c>
    </row>
    <row r="639" spans="1:15" customFormat="1" hidden="1">
      <c r="A639">
        <v>9</v>
      </c>
      <c r="B639" t="s">
        <v>1327</v>
      </c>
      <c r="C639" t="s">
        <v>1330</v>
      </c>
      <c r="D639" t="s">
        <v>1331</v>
      </c>
      <c r="E639" t="s">
        <v>9</v>
      </c>
      <c r="F639" s="1">
        <v>107101865.37</v>
      </c>
      <c r="G639" s="1">
        <v>47328166.960000001</v>
      </c>
      <c r="H639" s="2">
        <v>2.2599999999999998</v>
      </c>
      <c r="I639" s="1">
        <v>107101865.37</v>
      </c>
      <c r="J639" s="1">
        <v>47328166.960000001</v>
      </c>
      <c r="K639" s="2">
        <v>59773698.409999996</v>
      </c>
      <c r="L639" s="1" t="e">
        <f>INDEX(Cost!$D:$D,MATCH(รายละเอียด!$C639,Cost!$A:$A,0))</f>
        <v>#N/A</v>
      </c>
      <c r="M639" s="1" t="e">
        <f t="shared" si="30"/>
        <v>#N/A</v>
      </c>
      <c r="N639" s="2" t="e">
        <f t="shared" si="29"/>
        <v>#N/A</v>
      </c>
      <c r="O639" t="str">
        <f t="shared" si="28"/>
        <v>C</v>
      </c>
    </row>
    <row r="640" spans="1:15" customFormat="1" hidden="1">
      <c r="A640">
        <v>9</v>
      </c>
      <c r="B640" t="s">
        <v>1327</v>
      </c>
      <c r="C640" t="s">
        <v>1332</v>
      </c>
      <c r="D640" t="s">
        <v>1333</v>
      </c>
      <c r="E640" t="s">
        <v>9</v>
      </c>
      <c r="F640" s="1">
        <v>143896112.09999999</v>
      </c>
      <c r="G640" s="1">
        <v>34575049.090000004</v>
      </c>
      <c r="H640" s="2">
        <v>4.16</v>
      </c>
      <c r="I640" s="1">
        <v>143896112.09999999</v>
      </c>
      <c r="J640" s="1">
        <v>34575049.090000004</v>
      </c>
      <c r="K640" s="2">
        <v>109321063.01000001</v>
      </c>
      <c r="L640" s="1" t="e">
        <f>INDEX(Cost!$D:$D,MATCH(รายละเอียด!$C640,Cost!$A:$A,0))</f>
        <v>#N/A</v>
      </c>
      <c r="M640" s="1" t="e">
        <f t="shared" si="30"/>
        <v>#N/A</v>
      </c>
      <c r="N640" s="2" t="e">
        <f t="shared" si="29"/>
        <v>#N/A</v>
      </c>
      <c r="O640" t="str">
        <f t="shared" si="28"/>
        <v>A</v>
      </c>
    </row>
    <row r="641" spans="1:15" customFormat="1" hidden="1">
      <c r="A641">
        <v>9</v>
      </c>
      <c r="B641" t="s">
        <v>1327</v>
      </c>
      <c r="C641" t="s">
        <v>1334</v>
      </c>
      <c r="D641" t="s">
        <v>1335</v>
      </c>
      <c r="E641" t="s">
        <v>47</v>
      </c>
      <c r="F641" s="1">
        <v>216370161.66999999</v>
      </c>
      <c r="G641" s="1">
        <v>182216769.25</v>
      </c>
      <c r="H641" s="2">
        <v>1.19</v>
      </c>
      <c r="I641" s="1">
        <v>216370161.66999999</v>
      </c>
      <c r="J641" s="1">
        <v>182214369.25</v>
      </c>
      <c r="K641" s="2">
        <v>34155792.420000002</v>
      </c>
      <c r="L641" s="1" t="e">
        <f>INDEX(Cost!$D:$D,MATCH(รายละเอียด!$C641,Cost!$A:$A,0))</f>
        <v>#N/A</v>
      </c>
      <c r="M641" s="1" t="e">
        <f t="shared" si="30"/>
        <v>#N/A</v>
      </c>
      <c r="N641" s="2" t="e">
        <f t="shared" si="29"/>
        <v>#N/A</v>
      </c>
      <c r="O641" t="str">
        <f t="shared" si="28"/>
        <v>not</v>
      </c>
    </row>
    <row r="642" spans="1:15" customFormat="1" hidden="1">
      <c r="A642">
        <v>9</v>
      </c>
      <c r="B642" t="s">
        <v>1327</v>
      </c>
      <c r="C642" t="s">
        <v>1336</v>
      </c>
      <c r="D642" t="s">
        <v>1337</v>
      </c>
      <c r="E642" t="s">
        <v>9</v>
      </c>
      <c r="F642" s="1">
        <v>72851401.780000001</v>
      </c>
      <c r="G642" s="1">
        <v>28412997.239999998</v>
      </c>
      <c r="H642" s="2">
        <v>2.56</v>
      </c>
      <c r="I642" s="1">
        <v>72851401.780000001</v>
      </c>
      <c r="J642" s="1">
        <v>28412997.239999998</v>
      </c>
      <c r="K642" s="2">
        <v>44438404.539999999</v>
      </c>
      <c r="L642" s="1" t="e">
        <f>INDEX(Cost!$D:$D,MATCH(รายละเอียด!$C642,Cost!$A:$A,0))</f>
        <v>#N/A</v>
      </c>
      <c r="M642" s="1" t="e">
        <f t="shared" si="30"/>
        <v>#N/A</v>
      </c>
      <c r="N642" s="2" t="e">
        <f t="shared" si="29"/>
        <v>#N/A</v>
      </c>
      <c r="O642" t="str">
        <f t="shared" si="28"/>
        <v>B</v>
      </c>
    </row>
    <row r="643" spans="1:15" customFormat="1" hidden="1">
      <c r="A643">
        <v>9</v>
      </c>
      <c r="B643" t="s">
        <v>1327</v>
      </c>
      <c r="C643" t="s">
        <v>1338</v>
      </c>
      <c r="D643" t="s">
        <v>1339</v>
      </c>
      <c r="E643" t="s">
        <v>9</v>
      </c>
      <c r="F643" s="1">
        <v>81207057.870000005</v>
      </c>
      <c r="G643" s="1">
        <v>22979936.219999999</v>
      </c>
      <c r="H643" s="2">
        <v>3.53</v>
      </c>
      <c r="I643" s="1">
        <v>81207057.870000005</v>
      </c>
      <c r="J643" s="1">
        <v>22979936.219999999</v>
      </c>
      <c r="K643" s="2">
        <v>58227121.649999999</v>
      </c>
      <c r="L643" s="1" t="e">
        <f>INDEX(Cost!$D:$D,MATCH(รายละเอียด!$C643,Cost!$A:$A,0))</f>
        <v>#N/A</v>
      </c>
      <c r="M643" s="1" t="e">
        <f t="shared" si="30"/>
        <v>#N/A</v>
      </c>
      <c r="N643" s="2" t="e">
        <f t="shared" si="29"/>
        <v>#N/A</v>
      </c>
      <c r="O643" t="str">
        <f t="shared" si="28"/>
        <v>A</v>
      </c>
    </row>
    <row r="644" spans="1:15" customFormat="1" hidden="1">
      <c r="A644">
        <v>9</v>
      </c>
      <c r="B644" t="s">
        <v>1327</v>
      </c>
      <c r="C644" t="s">
        <v>1340</v>
      </c>
      <c r="D644" t="s">
        <v>1341</v>
      </c>
      <c r="E644" t="s">
        <v>9</v>
      </c>
      <c r="F644" s="1">
        <v>183719849.53</v>
      </c>
      <c r="G644" s="1">
        <v>77858024.549999997</v>
      </c>
      <c r="H644" s="2">
        <v>2.36</v>
      </c>
      <c r="I644" s="1">
        <v>183719849.53</v>
      </c>
      <c r="J644" s="1">
        <v>77858024.549999997</v>
      </c>
      <c r="K644" s="2">
        <v>105861824.98</v>
      </c>
      <c r="L644" s="1" t="e">
        <f>INDEX(Cost!$D:$D,MATCH(รายละเอียด!$C644,Cost!$A:$A,0))</f>
        <v>#N/A</v>
      </c>
      <c r="M644" s="1" t="e">
        <f t="shared" si="30"/>
        <v>#N/A</v>
      </c>
      <c r="N644" s="2" t="e">
        <f t="shared" si="29"/>
        <v>#N/A</v>
      </c>
      <c r="O644" t="str">
        <f t="shared" si="28"/>
        <v>C</v>
      </c>
    </row>
    <row r="645" spans="1:15" customFormat="1" hidden="1">
      <c r="A645">
        <v>9</v>
      </c>
      <c r="B645" t="s">
        <v>1327</v>
      </c>
      <c r="C645" t="s">
        <v>1342</v>
      </c>
      <c r="D645" t="s">
        <v>1343</v>
      </c>
      <c r="E645" t="s">
        <v>9</v>
      </c>
      <c r="F645" s="1">
        <v>147082688.50999999</v>
      </c>
      <c r="G645" s="1">
        <v>30845085.57</v>
      </c>
      <c r="H645" s="2">
        <v>4.7699999999999996</v>
      </c>
      <c r="I645" s="1">
        <v>147082688.50999999</v>
      </c>
      <c r="J645" s="1">
        <v>30845085.57</v>
      </c>
      <c r="K645" s="2">
        <v>116237602.94</v>
      </c>
      <c r="L645" s="1" t="e">
        <f>INDEX(Cost!$D:$D,MATCH(รายละเอียด!$C645,Cost!$A:$A,0))</f>
        <v>#N/A</v>
      </c>
      <c r="M645" s="1" t="e">
        <f t="shared" si="30"/>
        <v>#N/A</v>
      </c>
      <c r="N645" s="2" t="e">
        <f t="shared" si="29"/>
        <v>#N/A</v>
      </c>
      <c r="O645" t="str">
        <f t="shared" si="28"/>
        <v>A</v>
      </c>
    </row>
    <row r="646" spans="1:15" customFormat="1" hidden="1">
      <c r="A646">
        <v>9</v>
      </c>
      <c r="B646" t="s">
        <v>1327</v>
      </c>
      <c r="C646" t="s">
        <v>1344</v>
      </c>
      <c r="D646" t="s">
        <v>1345</v>
      </c>
      <c r="E646" t="s">
        <v>9</v>
      </c>
      <c r="F646" s="1">
        <v>38989594.880000003</v>
      </c>
      <c r="G646" s="1">
        <v>17334724.59</v>
      </c>
      <c r="H646" s="2">
        <v>2.25</v>
      </c>
      <c r="I646" s="1">
        <v>38989594.880000003</v>
      </c>
      <c r="J646" s="1">
        <v>17334724.59</v>
      </c>
      <c r="K646" s="2">
        <v>21654870.289999999</v>
      </c>
      <c r="L646" s="1" t="e">
        <f>INDEX(Cost!$D:$D,MATCH(รายละเอียด!$C646,Cost!$A:$A,0))</f>
        <v>#N/A</v>
      </c>
      <c r="M646" s="1" t="e">
        <f t="shared" si="30"/>
        <v>#N/A</v>
      </c>
      <c r="N646" s="2" t="e">
        <f t="shared" si="29"/>
        <v>#N/A</v>
      </c>
      <c r="O646" t="str">
        <f t="shared" ref="O646:O709" si="31">IF(H646&gt;3,"A",IF(H646&gt;=2.51,"B",IF(H646&gt;=2.01,"C",IF(H646&gt;=1.51,"D","not"))))</f>
        <v>C</v>
      </c>
    </row>
    <row r="647" spans="1:15" customFormat="1" hidden="1">
      <c r="A647">
        <v>9</v>
      </c>
      <c r="B647" t="s">
        <v>1327</v>
      </c>
      <c r="C647" t="s">
        <v>1346</v>
      </c>
      <c r="D647" t="s">
        <v>1347</v>
      </c>
      <c r="E647" t="s">
        <v>9</v>
      </c>
      <c r="F647" s="1">
        <v>160035307.5</v>
      </c>
      <c r="G647" s="1">
        <v>48436103.490000002</v>
      </c>
      <c r="H647" s="2">
        <v>3.3</v>
      </c>
      <c r="I647" s="1">
        <v>160035307.5</v>
      </c>
      <c r="J647" s="1">
        <v>48436103.490000002</v>
      </c>
      <c r="K647" s="2">
        <v>111599204.01000001</v>
      </c>
      <c r="L647" s="1" t="e">
        <f>INDEX(Cost!$D:$D,MATCH(รายละเอียด!$C647,Cost!$A:$A,0))</f>
        <v>#N/A</v>
      </c>
      <c r="M647" s="1" t="e">
        <f t="shared" ref="M647:M710" si="32">(L647/11)*3</f>
        <v>#N/A</v>
      </c>
      <c r="N647" s="2" t="e">
        <f t="shared" ref="N647:N710" si="33">K647-M647</f>
        <v>#N/A</v>
      </c>
      <c r="O647" t="str">
        <f t="shared" si="31"/>
        <v>A</v>
      </c>
    </row>
    <row r="648" spans="1:15" customFormat="1" hidden="1">
      <c r="A648">
        <v>9</v>
      </c>
      <c r="B648" t="s">
        <v>1327</v>
      </c>
      <c r="C648" t="s">
        <v>1348</v>
      </c>
      <c r="D648" t="s">
        <v>1349</v>
      </c>
      <c r="E648" t="s">
        <v>9</v>
      </c>
      <c r="F648" s="1">
        <v>138227398.47</v>
      </c>
      <c r="G648" s="1">
        <v>53450153.219999999</v>
      </c>
      <c r="H648" s="2">
        <v>2.59</v>
      </c>
      <c r="I648" s="1">
        <v>138227398.47</v>
      </c>
      <c r="J648" s="1">
        <v>53450153.219999999</v>
      </c>
      <c r="K648" s="2">
        <v>84777245.25</v>
      </c>
      <c r="L648" s="1" t="e">
        <f>INDEX(Cost!$D:$D,MATCH(รายละเอียด!$C648,Cost!$A:$A,0))</f>
        <v>#N/A</v>
      </c>
      <c r="M648" s="1" t="e">
        <f t="shared" si="32"/>
        <v>#N/A</v>
      </c>
      <c r="N648" s="2" t="e">
        <f t="shared" si="33"/>
        <v>#N/A</v>
      </c>
      <c r="O648" t="str">
        <f t="shared" si="31"/>
        <v>B</v>
      </c>
    </row>
    <row r="649" spans="1:15" customFormat="1" hidden="1">
      <c r="A649">
        <v>9</v>
      </c>
      <c r="B649" t="s">
        <v>1327</v>
      </c>
      <c r="C649" t="s">
        <v>1350</v>
      </c>
      <c r="D649" t="s">
        <v>1351</v>
      </c>
      <c r="E649" t="s">
        <v>9</v>
      </c>
      <c r="F649" s="1">
        <v>45691123.130000003</v>
      </c>
      <c r="G649" s="1">
        <v>15926729.449999999</v>
      </c>
      <c r="H649" s="2">
        <v>2.87</v>
      </c>
      <c r="I649" s="1">
        <v>45691123.130000003</v>
      </c>
      <c r="J649" s="1">
        <v>15926729.449999999</v>
      </c>
      <c r="K649" s="2">
        <v>29764393.68</v>
      </c>
      <c r="L649" s="1" t="e">
        <f>INDEX(Cost!$D:$D,MATCH(รายละเอียด!$C649,Cost!$A:$A,0))</f>
        <v>#N/A</v>
      </c>
      <c r="M649" s="1" t="e">
        <f t="shared" si="32"/>
        <v>#N/A</v>
      </c>
      <c r="N649" s="2" t="e">
        <f t="shared" si="33"/>
        <v>#N/A</v>
      </c>
      <c r="O649" t="str">
        <f t="shared" si="31"/>
        <v>B</v>
      </c>
    </row>
    <row r="650" spans="1:15" customFormat="1" hidden="1">
      <c r="A650">
        <v>9</v>
      </c>
      <c r="B650" t="s">
        <v>1327</v>
      </c>
      <c r="C650" t="s">
        <v>1352</v>
      </c>
      <c r="D650" t="s">
        <v>1353</v>
      </c>
      <c r="E650" t="s">
        <v>9</v>
      </c>
      <c r="F650" s="1">
        <v>52738268.009999998</v>
      </c>
      <c r="G650" s="1">
        <v>19268609.920000002</v>
      </c>
      <c r="H650" s="2">
        <v>2.74</v>
      </c>
      <c r="I650" s="1">
        <v>52738268.009999998</v>
      </c>
      <c r="J650" s="1">
        <v>19268609.920000002</v>
      </c>
      <c r="K650" s="2">
        <v>33469658.09</v>
      </c>
      <c r="L650" s="1" t="e">
        <f>INDEX(Cost!$D:$D,MATCH(รายละเอียด!$C650,Cost!$A:$A,0))</f>
        <v>#N/A</v>
      </c>
      <c r="M650" s="1" t="e">
        <f t="shared" si="32"/>
        <v>#N/A</v>
      </c>
      <c r="N650" s="2" t="e">
        <f t="shared" si="33"/>
        <v>#N/A</v>
      </c>
      <c r="O650" t="str">
        <f t="shared" si="31"/>
        <v>B</v>
      </c>
    </row>
    <row r="651" spans="1:15" customFormat="1" hidden="1">
      <c r="A651">
        <v>9</v>
      </c>
      <c r="B651" t="s">
        <v>1327</v>
      </c>
      <c r="C651" t="s">
        <v>1354</v>
      </c>
      <c r="D651" t="s">
        <v>1355</v>
      </c>
      <c r="E651" t="s">
        <v>9</v>
      </c>
      <c r="F651" s="1">
        <v>81420517.159999996</v>
      </c>
      <c r="G651" s="1">
        <v>15463784.949999999</v>
      </c>
      <c r="H651" s="2">
        <v>5.27</v>
      </c>
      <c r="I651" s="1">
        <v>81420517.159999996</v>
      </c>
      <c r="J651" s="1">
        <v>15463784.949999999</v>
      </c>
      <c r="K651" s="2">
        <v>65956732.210000001</v>
      </c>
      <c r="L651" s="1" t="e">
        <f>INDEX(Cost!$D:$D,MATCH(รายละเอียด!$C651,Cost!$A:$A,0))</f>
        <v>#N/A</v>
      </c>
      <c r="M651" s="1" t="e">
        <f t="shared" si="32"/>
        <v>#N/A</v>
      </c>
      <c r="N651" s="2" t="e">
        <f t="shared" si="33"/>
        <v>#N/A</v>
      </c>
      <c r="O651" t="str">
        <f t="shared" si="31"/>
        <v>A</v>
      </c>
    </row>
    <row r="652" spans="1:15" customFormat="1" hidden="1">
      <c r="A652">
        <v>9</v>
      </c>
      <c r="B652" t="s">
        <v>1327</v>
      </c>
      <c r="C652" t="s">
        <v>1356</v>
      </c>
      <c r="D652" t="s">
        <v>1357</v>
      </c>
      <c r="E652" t="s">
        <v>9</v>
      </c>
      <c r="F652" s="1">
        <v>97212948.549999997</v>
      </c>
      <c r="G652" s="1">
        <v>16114390.82</v>
      </c>
      <c r="H652" s="2">
        <v>6.03</v>
      </c>
      <c r="I652" s="1">
        <v>97212948.549999997</v>
      </c>
      <c r="J652" s="1">
        <v>16114390.82</v>
      </c>
      <c r="K652" s="2">
        <v>81098557.730000004</v>
      </c>
      <c r="L652" s="1" t="e">
        <f>INDEX(Cost!$D:$D,MATCH(รายละเอียด!$C652,Cost!$A:$A,0))</f>
        <v>#N/A</v>
      </c>
      <c r="M652" s="1" t="e">
        <f t="shared" si="32"/>
        <v>#N/A</v>
      </c>
      <c r="N652" s="2" t="e">
        <f t="shared" si="33"/>
        <v>#N/A</v>
      </c>
      <c r="O652" t="str">
        <f t="shared" si="31"/>
        <v>A</v>
      </c>
    </row>
    <row r="653" spans="1:15" customFormat="1" hidden="1">
      <c r="A653">
        <v>9</v>
      </c>
      <c r="B653" t="s">
        <v>1327</v>
      </c>
      <c r="C653" t="s">
        <v>1358</v>
      </c>
      <c r="D653" t="s">
        <v>1359</v>
      </c>
      <c r="E653" t="s">
        <v>9</v>
      </c>
      <c r="F653" s="1">
        <v>14718862.34</v>
      </c>
      <c r="G653" s="1">
        <v>17617646.300000001</v>
      </c>
      <c r="H653" s="2">
        <v>0.84</v>
      </c>
      <c r="I653" s="1">
        <v>14718862.34</v>
      </c>
      <c r="J653" s="1">
        <v>17617646.300000001</v>
      </c>
      <c r="K653" s="2">
        <v>-2898783.96</v>
      </c>
      <c r="L653" s="1" t="e">
        <f>INDEX(Cost!$D:$D,MATCH(รายละเอียด!$C653,Cost!$A:$A,0))</f>
        <v>#N/A</v>
      </c>
      <c r="M653" s="1" t="e">
        <f t="shared" si="32"/>
        <v>#N/A</v>
      </c>
      <c r="N653" s="2" t="e">
        <f t="shared" si="33"/>
        <v>#N/A</v>
      </c>
      <c r="O653" t="str">
        <f t="shared" si="31"/>
        <v>not</v>
      </c>
    </row>
    <row r="654" spans="1:15" customFormat="1" hidden="1">
      <c r="A654">
        <v>9</v>
      </c>
      <c r="B654" t="s">
        <v>1327</v>
      </c>
      <c r="C654" t="s">
        <v>1360</v>
      </c>
      <c r="D654" t="s">
        <v>1361</v>
      </c>
      <c r="E654" t="s">
        <v>9</v>
      </c>
      <c r="F654" s="1">
        <v>33765148.119999997</v>
      </c>
      <c r="G654" s="1">
        <v>8849071.6199999992</v>
      </c>
      <c r="H654" s="2">
        <v>3.82</v>
      </c>
      <c r="I654" s="1">
        <v>33765148.119999997</v>
      </c>
      <c r="J654" s="1">
        <v>8849071.6199999992</v>
      </c>
      <c r="K654" s="2">
        <v>24916076.5</v>
      </c>
      <c r="L654" s="1" t="e">
        <f>INDEX(Cost!$D:$D,MATCH(รายละเอียด!$C654,Cost!$A:$A,0))</f>
        <v>#N/A</v>
      </c>
      <c r="M654" s="1" t="e">
        <f t="shared" si="32"/>
        <v>#N/A</v>
      </c>
      <c r="N654" s="2" t="e">
        <f t="shared" si="33"/>
        <v>#N/A</v>
      </c>
      <c r="O654" t="str">
        <f t="shared" si="31"/>
        <v>A</v>
      </c>
    </row>
    <row r="655" spans="1:15" customFormat="1" hidden="1">
      <c r="A655">
        <v>9</v>
      </c>
      <c r="B655" t="s">
        <v>1327</v>
      </c>
      <c r="C655" t="s">
        <v>1362</v>
      </c>
      <c r="D655" t="s">
        <v>1363</v>
      </c>
      <c r="E655" t="s">
        <v>9</v>
      </c>
      <c r="F655" s="1">
        <v>47782041.950000003</v>
      </c>
      <c r="G655" s="1">
        <v>14176942.82</v>
      </c>
      <c r="H655" s="2">
        <v>3.37</v>
      </c>
      <c r="I655" s="1">
        <v>47782041.950000003</v>
      </c>
      <c r="J655" s="1">
        <v>14176942.82</v>
      </c>
      <c r="K655" s="2">
        <v>33605099.130000003</v>
      </c>
      <c r="L655" s="1" t="e">
        <f>INDEX(Cost!$D:$D,MATCH(รายละเอียด!$C655,Cost!$A:$A,0))</f>
        <v>#N/A</v>
      </c>
      <c r="M655" s="1" t="e">
        <f t="shared" si="32"/>
        <v>#N/A</v>
      </c>
      <c r="N655" s="2" t="e">
        <f t="shared" si="33"/>
        <v>#N/A</v>
      </c>
      <c r="O655" t="str">
        <f t="shared" si="31"/>
        <v>A</v>
      </c>
    </row>
    <row r="656" spans="1:15" customFormat="1" hidden="1">
      <c r="A656">
        <v>9</v>
      </c>
      <c r="B656" t="s">
        <v>1327</v>
      </c>
      <c r="C656" t="s">
        <v>1364</v>
      </c>
      <c r="D656" t="s">
        <v>1365</v>
      </c>
      <c r="E656" t="s">
        <v>9</v>
      </c>
      <c r="F656" s="1">
        <v>34811914.969999999</v>
      </c>
      <c r="G656" s="1">
        <v>13314807.01</v>
      </c>
      <c r="H656" s="2">
        <v>2.61</v>
      </c>
      <c r="I656" s="1">
        <v>34811914.969999999</v>
      </c>
      <c r="J656" s="1">
        <v>13314807.01</v>
      </c>
      <c r="K656" s="2">
        <v>21497107.960000001</v>
      </c>
      <c r="L656" s="1" t="e">
        <f>INDEX(Cost!$D:$D,MATCH(รายละเอียด!$C656,Cost!$A:$A,0))</f>
        <v>#N/A</v>
      </c>
      <c r="M656" s="1" t="e">
        <f t="shared" si="32"/>
        <v>#N/A</v>
      </c>
      <c r="N656" s="2" t="e">
        <f t="shared" si="33"/>
        <v>#N/A</v>
      </c>
      <c r="O656" t="str">
        <f t="shared" si="31"/>
        <v>B</v>
      </c>
    </row>
    <row r="657" spans="1:15" customFormat="1" hidden="1">
      <c r="A657">
        <v>9</v>
      </c>
      <c r="B657" t="s">
        <v>1327</v>
      </c>
      <c r="C657" t="s">
        <v>1366</v>
      </c>
      <c r="D657" t="s">
        <v>1367</v>
      </c>
      <c r="E657" t="s">
        <v>9</v>
      </c>
      <c r="F657" s="1">
        <v>55442640.090000004</v>
      </c>
      <c r="G657" s="1">
        <v>7093840.5</v>
      </c>
      <c r="H657" s="2">
        <v>7.82</v>
      </c>
      <c r="I657" s="1">
        <v>55442640.090000004</v>
      </c>
      <c r="J657" s="1">
        <v>7093840.5</v>
      </c>
      <c r="K657" s="2">
        <v>48348799.590000004</v>
      </c>
      <c r="L657" s="1" t="e">
        <f>INDEX(Cost!$D:$D,MATCH(รายละเอียด!$C657,Cost!$A:$A,0))</f>
        <v>#N/A</v>
      </c>
      <c r="M657" s="1" t="e">
        <f t="shared" si="32"/>
        <v>#N/A</v>
      </c>
      <c r="N657" s="2" t="e">
        <f t="shared" si="33"/>
        <v>#N/A</v>
      </c>
      <c r="O657" t="str">
        <f t="shared" si="31"/>
        <v>A</v>
      </c>
    </row>
    <row r="658" spans="1:15" customFormat="1" hidden="1">
      <c r="A658">
        <v>9</v>
      </c>
      <c r="B658" t="s">
        <v>1327</v>
      </c>
      <c r="C658" t="s">
        <v>1368</v>
      </c>
      <c r="D658" t="s">
        <v>1369</v>
      </c>
      <c r="E658" t="s">
        <v>9</v>
      </c>
      <c r="F658" s="1">
        <v>50471018.280000001</v>
      </c>
      <c r="G658" s="1">
        <v>8811918.6999999993</v>
      </c>
      <c r="H658" s="2">
        <v>5.73</v>
      </c>
      <c r="I658" s="1">
        <v>50471018.280000001</v>
      </c>
      <c r="J658" s="1">
        <v>8811918.6999999993</v>
      </c>
      <c r="K658" s="2">
        <v>41659099.579999998</v>
      </c>
      <c r="L658" s="1" t="e">
        <f>INDEX(Cost!$D:$D,MATCH(รายละเอียด!$C658,Cost!$A:$A,0))</f>
        <v>#N/A</v>
      </c>
      <c r="M658" s="1" t="e">
        <f t="shared" si="32"/>
        <v>#N/A</v>
      </c>
      <c r="N658" s="2" t="e">
        <f t="shared" si="33"/>
        <v>#N/A</v>
      </c>
      <c r="O658" t="str">
        <f t="shared" si="31"/>
        <v>A</v>
      </c>
    </row>
    <row r="659" spans="1:15" customFormat="1" hidden="1">
      <c r="A659">
        <v>9</v>
      </c>
      <c r="B659" t="s">
        <v>1327</v>
      </c>
      <c r="C659" t="s">
        <v>1370</v>
      </c>
      <c r="D659" t="s">
        <v>1371</v>
      </c>
      <c r="E659" t="s">
        <v>9</v>
      </c>
      <c r="F659" s="1">
        <v>89432326.109999999</v>
      </c>
      <c r="G659" s="1">
        <v>18223463.620000001</v>
      </c>
      <c r="H659" s="2">
        <v>4.91</v>
      </c>
      <c r="I659" s="1">
        <v>89432326.109999999</v>
      </c>
      <c r="J659" s="1">
        <v>18223463.620000001</v>
      </c>
      <c r="K659" s="2">
        <v>71208862.489999995</v>
      </c>
      <c r="L659" s="1" t="e">
        <f>INDEX(Cost!$D:$D,MATCH(รายละเอียด!$C659,Cost!$A:$A,0))</f>
        <v>#N/A</v>
      </c>
      <c r="M659" s="1" t="e">
        <f t="shared" si="32"/>
        <v>#N/A</v>
      </c>
      <c r="N659" s="2" t="e">
        <f t="shared" si="33"/>
        <v>#N/A</v>
      </c>
      <c r="O659" t="str">
        <f t="shared" si="31"/>
        <v>A</v>
      </c>
    </row>
    <row r="660" spans="1:15" customFormat="1" hidden="1">
      <c r="A660">
        <v>9</v>
      </c>
      <c r="B660" t="s">
        <v>1327</v>
      </c>
      <c r="C660" t="s">
        <v>1372</v>
      </c>
      <c r="D660" t="s">
        <v>1373</v>
      </c>
      <c r="E660" t="s">
        <v>9</v>
      </c>
      <c r="F660" s="1">
        <v>67547615.920000002</v>
      </c>
      <c r="G660" s="1">
        <v>18625585.84</v>
      </c>
      <c r="H660" s="2">
        <v>3.63</v>
      </c>
      <c r="I660" s="1">
        <v>67547615.920000002</v>
      </c>
      <c r="J660" s="1">
        <v>18625585.84</v>
      </c>
      <c r="K660" s="2">
        <v>48922030.079999998</v>
      </c>
      <c r="L660" s="1" t="e">
        <f>INDEX(Cost!$D:$D,MATCH(รายละเอียด!$C660,Cost!$A:$A,0))</f>
        <v>#N/A</v>
      </c>
      <c r="M660" s="1" t="e">
        <f t="shared" si="32"/>
        <v>#N/A</v>
      </c>
      <c r="N660" s="2" t="e">
        <f t="shared" si="33"/>
        <v>#N/A</v>
      </c>
      <c r="O660" t="str">
        <f t="shared" si="31"/>
        <v>A</v>
      </c>
    </row>
    <row r="661" spans="1:15" customFormat="1" hidden="1">
      <c r="A661">
        <v>9</v>
      </c>
      <c r="B661" t="s">
        <v>1374</v>
      </c>
      <c r="C661" t="s">
        <v>1375</v>
      </c>
      <c r="D661" t="s">
        <v>1376</v>
      </c>
      <c r="E661" t="s">
        <v>6</v>
      </c>
      <c r="F661" s="1">
        <v>1016406043.64</v>
      </c>
      <c r="G661" s="1">
        <v>399856181.69999999</v>
      </c>
      <c r="H661" s="2">
        <v>2.54</v>
      </c>
      <c r="I661" s="1">
        <v>1016406043.64</v>
      </c>
      <c r="J661" s="1">
        <v>399856181.69999999</v>
      </c>
      <c r="K661" s="2">
        <v>616549861.94000006</v>
      </c>
      <c r="L661" s="1" t="e">
        <f>INDEX(Cost!$D:$D,MATCH(รายละเอียด!$C661,Cost!$A:$A,0))</f>
        <v>#N/A</v>
      </c>
      <c r="M661" s="1" t="e">
        <f t="shared" si="32"/>
        <v>#N/A</v>
      </c>
      <c r="N661" s="2" t="e">
        <f t="shared" si="33"/>
        <v>#N/A</v>
      </c>
      <c r="O661" t="str">
        <f t="shared" si="31"/>
        <v>B</v>
      </c>
    </row>
    <row r="662" spans="1:15" customFormat="1" hidden="1">
      <c r="A662">
        <v>9</v>
      </c>
      <c r="B662" t="s">
        <v>1374</v>
      </c>
      <c r="C662" t="s">
        <v>1377</v>
      </c>
      <c r="D662" t="s">
        <v>1378</v>
      </c>
      <c r="E662" t="s">
        <v>9</v>
      </c>
      <c r="F662" s="1">
        <v>124698911.7</v>
      </c>
      <c r="G662" s="1">
        <v>12255239.029999999</v>
      </c>
      <c r="H662" s="2">
        <v>10.18</v>
      </c>
      <c r="I662" s="1">
        <v>124698911.7</v>
      </c>
      <c r="J662" s="1">
        <v>12255239.029999999</v>
      </c>
      <c r="K662" s="2">
        <v>112443672.67</v>
      </c>
      <c r="L662" s="1" t="e">
        <f>INDEX(Cost!$D:$D,MATCH(รายละเอียด!$C662,Cost!$A:$A,0))</f>
        <v>#N/A</v>
      </c>
      <c r="M662" s="1" t="e">
        <f t="shared" si="32"/>
        <v>#N/A</v>
      </c>
      <c r="N662" s="2" t="e">
        <f t="shared" si="33"/>
        <v>#N/A</v>
      </c>
      <c r="O662" t="str">
        <f t="shared" si="31"/>
        <v>A</v>
      </c>
    </row>
    <row r="663" spans="1:15" customFormat="1" hidden="1">
      <c r="A663">
        <v>9</v>
      </c>
      <c r="B663" t="s">
        <v>1374</v>
      </c>
      <c r="C663" t="s">
        <v>1379</v>
      </c>
      <c r="D663" t="s">
        <v>1380</v>
      </c>
      <c r="E663" t="s">
        <v>9</v>
      </c>
      <c r="F663" s="1">
        <v>155435621.61000001</v>
      </c>
      <c r="G663" s="1">
        <v>23754821.649999999</v>
      </c>
      <c r="H663" s="2">
        <v>6.54</v>
      </c>
      <c r="I663" s="1">
        <v>155435621.61000001</v>
      </c>
      <c r="J663" s="1">
        <v>23754821.649999999</v>
      </c>
      <c r="K663" s="2">
        <v>131680799.95999999</v>
      </c>
      <c r="L663" s="1" t="e">
        <f>INDEX(Cost!$D:$D,MATCH(รายละเอียด!$C663,Cost!$A:$A,0))</f>
        <v>#N/A</v>
      </c>
      <c r="M663" s="1" t="e">
        <f t="shared" si="32"/>
        <v>#N/A</v>
      </c>
      <c r="N663" s="2" t="e">
        <f t="shared" si="33"/>
        <v>#N/A</v>
      </c>
      <c r="O663" t="str">
        <f t="shared" si="31"/>
        <v>A</v>
      </c>
    </row>
    <row r="664" spans="1:15" customFormat="1" hidden="1">
      <c r="A664">
        <v>9</v>
      </c>
      <c r="B664" t="s">
        <v>1374</v>
      </c>
      <c r="C664" t="s">
        <v>1381</v>
      </c>
      <c r="D664" t="s">
        <v>1382</v>
      </c>
      <c r="E664" t="s">
        <v>9</v>
      </c>
      <c r="F664" s="1">
        <v>108149690.97</v>
      </c>
      <c r="G664" s="1">
        <v>8933216.4000000004</v>
      </c>
      <c r="H664" s="2">
        <v>12.11</v>
      </c>
      <c r="I664" s="1">
        <v>108149690.97</v>
      </c>
      <c r="J664" s="1">
        <v>8933216.4000000004</v>
      </c>
      <c r="K664" s="2">
        <v>99216474.569999993</v>
      </c>
      <c r="L664" s="1" t="e">
        <f>INDEX(Cost!$D:$D,MATCH(รายละเอียด!$C664,Cost!$A:$A,0))</f>
        <v>#N/A</v>
      </c>
      <c r="M664" s="1" t="e">
        <f t="shared" si="32"/>
        <v>#N/A</v>
      </c>
      <c r="N664" s="2" t="e">
        <f t="shared" si="33"/>
        <v>#N/A</v>
      </c>
      <c r="O664" t="str">
        <f t="shared" si="31"/>
        <v>A</v>
      </c>
    </row>
    <row r="665" spans="1:15" customFormat="1" hidden="1">
      <c r="A665">
        <v>9</v>
      </c>
      <c r="B665" t="s">
        <v>1374</v>
      </c>
      <c r="C665" t="s">
        <v>1383</v>
      </c>
      <c r="D665" t="s">
        <v>1384</v>
      </c>
      <c r="E665" t="s">
        <v>47</v>
      </c>
      <c r="F665" s="1">
        <v>441256116.27999997</v>
      </c>
      <c r="G665" s="1">
        <v>143855984.38</v>
      </c>
      <c r="H665" s="2">
        <v>3.07</v>
      </c>
      <c r="I665" s="1">
        <v>440465968.27999997</v>
      </c>
      <c r="J665" s="1">
        <v>136050584.38</v>
      </c>
      <c r="K665" s="2">
        <v>304415383.89999998</v>
      </c>
      <c r="L665" s="1" t="e">
        <f>INDEX(Cost!$D:$D,MATCH(รายละเอียด!$C665,Cost!$A:$A,0))</f>
        <v>#N/A</v>
      </c>
      <c r="M665" s="1" t="e">
        <f t="shared" si="32"/>
        <v>#N/A</v>
      </c>
      <c r="N665" s="2" t="e">
        <f t="shared" si="33"/>
        <v>#N/A</v>
      </c>
      <c r="O665" t="str">
        <f t="shared" si="31"/>
        <v>A</v>
      </c>
    </row>
    <row r="666" spans="1:15" customFormat="1" hidden="1">
      <c r="A666">
        <v>9</v>
      </c>
      <c r="B666" t="s">
        <v>1374</v>
      </c>
      <c r="C666" t="s">
        <v>1385</v>
      </c>
      <c r="D666" t="s">
        <v>1386</v>
      </c>
      <c r="E666" t="s">
        <v>9</v>
      </c>
      <c r="F666" s="1">
        <v>86327533.859999999</v>
      </c>
      <c r="G666" s="1">
        <v>10592305.689999999</v>
      </c>
      <c r="H666" s="2">
        <v>8.15</v>
      </c>
      <c r="I666" s="1">
        <v>86327533.859999999</v>
      </c>
      <c r="J666" s="1">
        <v>10592305.689999999</v>
      </c>
      <c r="K666" s="2">
        <v>75735228.170000002</v>
      </c>
      <c r="L666" s="1" t="e">
        <f>INDEX(Cost!$D:$D,MATCH(รายละเอียด!$C666,Cost!$A:$A,0))</f>
        <v>#N/A</v>
      </c>
      <c r="M666" s="1" t="e">
        <f t="shared" si="32"/>
        <v>#N/A</v>
      </c>
      <c r="N666" s="2" t="e">
        <f t="shared" si="33"/>
        <v>#N/A</v>
      </c>
      <c r="O666" t="str">
        <f t="shared" si="31"/>
        <v>A</v>
      </c>
    </row>
    <row r="667" spans="1:15" customFormat="1" hidden="1">
      <c r="A667">
        <v>9</v>
      </c>
      <c r="B667" t="s">
        <v>1374</v>
      </c>
      <c r="C667" t="s">
        <v>1387</v>
      </c>
      <c r="D667" t="s">
        <v>1388</v>
      </c>
      <c r="E667" t="s">
        <v>9</v>
      </c>
      <c r="F667" s="1">
        <v>138798252.38</v>
      </c>
      <c r="G667" s="1">
        <v>30226676.91</v>
      </c>
      <c r="H667" s="2">
        <v>4.59</v>
      </c>
      <c r="I667" s="1">
        <v>138798252.38</v>
      </c>
      <c r="J667" s="1">
        <v>30226676.91</v>
      </c>
      <c r="K667" s="2">
        <v>108571575.47</v>
      </c>
      <c r="L667" s="1" t="e">
        <f>INDEX(Cost!$D:$D,MATCH(รายละเอียด!$C667,Cost!$A:$A,0))</f>
        <v>#N/A</v>
      </c>
      <c r="M667" s="1" t="e">
        <f t="shared" si="32"/>
        <v>#N/A</v>
      </c>
      <c r="N667" s="2" t="e">
        <f t="shared" si="33"/>
        <v>#N/A</v>
      </c>
      <c r="O667" t="str">
        <f t="shared" si="31"/>
        <v>A</v>
      </c>
    </row>
    <row r="668" spans="1:15" customFormat="1" hidden="1">
      <c r="A668">
        <v>9</v>
      </c>
      <c r="B668" t="s">
        <v>1374</v>
      </c>
      <c r="C668" t="s">
        <v>1389</v>
      </c>
      <c r="D668" t="s">
        <v>1390</v>
      </c>
      <c r="E668" t="s">
        <v>9</v>
      </c>
      <c r="F668" s="1">
        <v>56673349.670000002</v>
      </c>
      <c r="G668" s="1">
        <v>12038173.57</v>
      </c>
      <c r="H668" s="2">
        <v>4.71</v>
      </c>
      <c r="I668" s="1">
        <v>56673349.670000002</v>
      </c>
      <c r="J668" s="1">
        <v>12038173.57</v>
      </c>
      <c r="K668" s="2">
        <v>44635176.100000001</v>
      </c>
      <c r="L668" s="1" t="e">
        <f>INDEX(Cost!$D:$D,MATCH(รายละเอียด!$C668,Cost!$A:$A,0))</f>
        <v>#N/A</v>
      </c>
      <c r="M668" s="1" t="e">
        <f t="shared" si="32"/>
        <v>#N/A</v>
      </c>
      <c r="N668" s="2" t="e">
        <f t="shared" si="33"/>
        <v>#N/A</v>
      </c>
      <c r="O668" t="str">
        <f t="shared" si="31"/>
        <v>A</v>
      </c>
    </row>
    <row r="669" spans="1:15" customFormat="1" hidden="1">
      <c r="A669">
        <v>9</v>
      </c>
      <c r="B669" t="s">
        <v>1374</v>
      </c>
      <c r="C669" t="s">
        <v>1391</v>
      </c>
      <c r="D669" t="s">
        <v>1392</v>
      </c>
      <c r="E669" t="s">
        <v>9</v>
      </c>
      <c r="F669" s="1">
        <v>79804223.859999999</v>
      </c>
      <c r="G669" s="1">
        <v>50307111.93</v>
      </c>
      <c r="H669" s="2">
        <v>1.59</v>
      </c>
      <c r="I669" s="1">
        <v>79804223.859999999</v>
      </c>
      <c r="J669" s="1">
        <v>50307111.93</v>
      </c>
      <c r="K669" s="2">
        <v>29497111.93</v>
      </c>
      <c r="L669" s="1" t="e">
        <f>INDEX(Cost!$D:$D,MATCH(รายละเอียด!$C669,Cost!$A:$A,0))</f>
        <v>#N/A</v>
      </c>
      <c r="M669" s="1" t="e">
        <f t="shared" si="32"/>
        <v>#N/A</v>
      </c>
      <c r="N669" s="2" t="e">
        <f t="shared" si="33"/>
        <v>#N/A</v>
      </c>
      <c r="O669" t="str">
        <f t="shared" si="31"/>
        <v>D</v>
      </c>
    </row>
    <row r="670" spans="1:15" customFormat="1" hidden="1">
      <c r="A670">
        <v>9</v>
      </c>
      <c r="B670" t="s">
        <v>1374</v>
      </c>
      <c r="C670" t="s">
        <v>1393</v>
      </c>
      <c r="D670" t="s">
        <v>1394</v>
      </c>
      <c r="E670" t="s">
        <v>9</v>
      </c>
      <c r="F670" s="1">
        <v>117060319.54000001</v>
      </c>
      <c r="G670" s="1">
        <v>59375205.740000002</v>
      </c>
      <c r="H670" s="2">
        <v>1.97</v>
      </c>
      <c r="I670" s="1">
        <v>117060319.54000001</v>
      </c>
      <c r="J670" s="1">
        <v>59375205.740000002</v>
      </c>
      <c r="K670" s="2">
        <v>57685113.799999997</v>
      </c>
      <c r="L670" s="1" t="e">
        <f>INDEX(Cost!$D:$D,MATCH(รายละเอียด!$C670,Cost!$A:$A,0))</f>
        <v>#N/A</v>
      </c>
      <c r="M670" s="1" t="e">
        <f t="shared" si="32"/>
        <v>#N/A</v>
      </c>
      <c r="N670" s="2" t="e">
        <f t="shared" si="33"/>
        <v>#N/A</v>
      </c>
      <c r="O670" t="str">
        <f t="shared" si="31"/>
        <v>D</v>
      </c>
    </row>
    <row r="671" spans="1:15" customFormat="1" hidden="1">
      <c r="A671">
        <v>9</v>
      </c>
      <c r="B671" t="s">
        <v>1374</v>
      </c>
      <c r="C671" t="s">
        <v>1395</v>
      </c>
      <c r="D671" t="s">
        <v>1396</v>
      </c>
      <c r="E671" t="s">
        <v>9</v>
      </c>
      <c r="F671" s="1">
        <v>88639517.400000006</v>
      </c>
      <c r="G671" s="1">
        <v>18021878.780000001</v>
      </c>
      <c r="H671" s="2">
        <v>4.92</v>
      </c>
      <c r="I671" s="1">
        <v>88478727.390000001</v>
      </c>
      <c r="J671" s="1">
        <v>18021878.780000001</v>
      </c>
      <c r="K671" s="2">
        <v>70456848.609999999</v>
      </c>
      <c r="L671" s="1" t="e">
        <f>INDEX(Cost!$D:$D,MATCH(รายละเอียด!$C671,Cost!$A:$A,0))</f>
        <v>#N/A</v>
      </c>
      <c r="M671" s="1" t="e">
        <f t="shared" si="32"/>
        <v>#N/A</v>
      </c>
      <c r="N671" s="2" t="e">
        <f t="shared" si="33"/>
        <v>#N/A</v>
      </c>
      <c r="O671" t="str">
        <f t="shared" si="31"/>
        <v>A</v>
      </c>
    </row>
    <row r="672" spans="1:15" customFormat="1" hidden="1">
      <c r="A672">
        <v>9</v>
      </c>
      <c r="B672" t="s">
        <v>1374</v>
      </c>
      <c r="C672" t="s">
        <v>1397</v>
      </c>
      <c r="D672" t="s">
        <v>1398</v>
      </c>
      <c r="E672" t="s">
        <v>9</v>
      </c>
      <c r="F672" s="1">
        <v>92853741.870000005</v>
      </c>
      <c r="G672" s="1">
        <v>15474031.02</v>
      </c>
      <c r="H672" s="2">
        <v>6</v>
      </c>
      <c r="I672" s="1">
        <v>92853741.870000005</v>
      </c>
      <c r="J672" s="1">
        <v>15474031.02</v>
      </c>
      <c r="K672" s="2">
        <v>77379710.849999994</v>
      </c>
      <c r="L672" s="1" t="e">
        <f>INDEX(Cost!$D:$D,MATCH(รายละเอียด!$C672,Cost!$A:$A,0))</f>
        <v>#N/A</v>
      </c>
      <c r="M672" s="1" t="e">
        <f t="shared" si="32"/>
        <v>#N/A</v>
      </c>
      <c r="N672" s="2" t="e">
        <f t="shared" si="33"/>
        <v>#N/A</v>
      </c>
      <c r="O672" t="str">
        <f t="shared" si="31"/>
        <v>A</v>
      </c>
    </row>
    <row r="673" spans="1:15" customFormat="1" hidden="1">
      <c r="A673">
        <v>9</v>
      </c>
      <c r="B673" t="s">
        <v>1374</v>
      </c>
      <c r="C673" t="s">
        <v>1399</v>
      </c>
      <c r="D673" t="s">
        <v>1400</v>
      </c>
      <c r="E673" t="s">
        <v>9</v>
      </c>
      <c r="F673" s="1">
        <v>62930247.590000004</v>
      </c>
      <c r="G673" s="1">
        <v>21297496.289999999</v>
      </c>
      <c r="H673" s="2">
        <v>2.95</v>
      </c>
      <c r="I673" s="1">
        <v>62930247.590000004</v>
      </c>
      <c r="J673" s="1">
        <v>21297496.289999999</v>
      </c>
      <c r="K673" s="2">
        <v>41632751.299999997</v>
      </c>
      <c r="L673" s="1" t="e">
        <f>INDEX(Cost!$D:$D,MATCH(รายละเอียด!$C673,Cost!$A:$A,0))</f>
        <v>#N/A</v>
      </c>
      <c r="M673" s="1" t="e">
        <f t="shared" si="32"/>
        <v>#N/A</v>
      </c>
      <c r="N673" s="2" t="e">
        <f t="shared" si="33"/>
        <v>#N/A</v>
      </c>
      <c r="O673" t="str">
        <f t="shared" si="31"/>
        <v>B</v>
      </c>
    </row>
    <row r="674" spans="1:15" customFormat="1" hidden="1">
      <c r="A674">
        <v>9</v>
      </c>
      <c r="B674" t="s">
        <v>1374</v>
      </c>
      <c r="C674" t="s">
        <v>1401</v>
      </c>
      <c r="D674" t="s">
        <v>1402</v>
      </c>
      <c r="E674" t="s">
        <v>9</v>
      </c>
      <c r="F674" s="1">
        <v>66116558.240000002</v>
      </c>
      <c r="G674" s="1">
        <v>11589129.380000001</v>
      </c>
      <c r="H674" s="2">
        <v>5.71</v>
      </c>
      <c r="I674" s="1">
        <v>66116558.240000002</v>
      </c>
      <c r="J674" s="1">
        <v>11589129.380000001</v>
      </c>
      <c r="K674" s="2">
        <v>54527428.859999999</v>
      </c>
      <c r="L674" s="1" t="e">
        <f>INDEX(Cost!$D:$D,MATCH(รายละเอียด!$C674,Cost!$A:$A,0))</f>
        <v>#N/A</v>
      </c>
      <c r="M674" s="1" t="e">
        <f t="shared" si="32"/>
        <v>#N/A</v>
      </c>
      <c r="N674" s="2" t="e">
        <f t="shared" si="33"/>
        <v>#N/A</v>
      </c>
      <c r="O674" t="str">
        <f t="shared" si="31"/>
        <v>A</v>
      </c>
    </row>
    <row r="675" spans="1:15" customFormat="1" hidden="1">
      <c r="A675">
        <v>9</v>
      </c>
      <c r="B675" t="s">
        <v>1374</v>
      </c>
      <c r="C675" t="s">
        <v>1403</v>
      </c>
      <c r="D675" t="s">
        <v>1404</v>
      </c>
      <c r="E675" t="s">
        <v>9</v>
      </c>
      <c r="F675" s="1">
        <v>108946984.81999999</v>
      </c>
      <c r="G675" s="1">
        <v>8293075.9199999999</v>
      </c>
      <c r="H675" s="2">
        <v>13.14</v>
      </c>
      <c r="I675" s="1">
        <v>108946984.81999999</v>
      </c>
      <c r="J675" s="1">
        <v>8293075.9199999999</v>
      </c>
      <c r="K675" s="2">
        <v>100653908.90000001</v>
      </c>
      <c r="L675" s="1" t="e">
        <f>INDEX(Cost!$D:$D,MATCH(รายละเอียด!$C675,Cost!$A:$A,0))</f>
        <v>#N/A</v>
      </c>
      <c r="M675" s="1" t="e">
        <f t="shared" si="32"/>
        <v>#N/A</v>
      </c>
      <c r="N675" s="2" t="e">
        <f t="shared" si="33"/>
        <v>#N/A</v>
      </c>
      <c r="O675" t="str">
        <f t="shared" si="31"/>
        <v>A</v>
      </c>
    </row>
    <row r="676" spans="1:15" customFormat="1" hidden="1">
      <c r="A676">
        <v>9</v>
      </c>
      <c r="B676" t="s">
        <v>1374</v>
      </c>
      <c r="C676" t="s">
        <v>1405</v>
      </c>
      <c r="D676" t="s">
        <v>1406</v>
      </c>
      <c r="E676" t="s">
        <v>9</v>
      </c>
      <c r="F676" s="1">
        <v>134835283.09</v>
      </c>
      <c r="G676" s="1">
        <v>26176108.899999999</v>
      </c>
      <c r="H676" s="2">
        <v>5.15</v>
      </c>
      <c r="I676" s="1">
        <v>134835283.09</v>
      </c>
      <c r="J676" s="1">
        <v>26176108.899999999</v>
      </c>
      <c r="K676" s="2">
        <v>108659174.19</v>
      </c>
      <c r="L676" s="1" t="e">
        <f>INDEX(Cost!$D:$D,MATCH(รายละเอียด!$C676,Cost!$A:$A,0))</f>
        <v>#N/A</v>
      </c>
      <c r="M676" s="1" t="e">
        <f t="shared" si="32"/>
        <v>#N/A</v>
      </c>
      <c r="N676" s="2" t="e">
        <f t="shared" si="33"/>
        <v>#N/A</v>
      </c>
      <c r="O676" t="str">
        <f t="shared" si="31"/>
        <v>A</v>
      </c>
    </row>
    <row r="677" spans="1:15" customFormat="1" hidden="1">
      <c r="A677">
        <v>9</v>
      </c>
      <c r="B677" t="s">
        <v>1374</v>
      </c>
      <c r="C677" t="s">
        <v>1407</v>
      </c>
      <c r="D677" t="s">
        <v>1408</v>
      </c>
      <c r="E677" t="s">
        <v>9</v>
      </c>
      <c r="F677" s="1">
        <v>71338575.409999996</v>
      </c>
      <c r="G677" s="1">
        <v>7177269.0999999996</v>
      </c>
      <c r="H677" s="2">
        <v>9.94</v>
      </c>
      <c r="I677" s="1">
        <v>71338575.409999996</v>
      </c>
      <c r="J677" s="1">
        <v>7177269.0999999996</v>
      </c>
      <c r="K677" s="2">
        <v>64161306.310000002</v>
      </c>
      <c r="L677" s="1" t="e">
        <f>INDEX(Cost!$D:$D,MATCH(รายละเอียด!$C677,Cost!$A:$A,0))</f>
        <v>#N/A</v>
      </c>
      <c r="M677" s="1" t="e">
        <f t="shared" si="32"/>
        <v>#N/A</v>
      </c>
      <c r="N677" s="2" t="e">
        <f t="shared" si="33"/>
        <v>#N/A</v>
      </c>
      <c r="O677" t="str">
        <f t="shared" si="31"/>
        <v>A</v>
      </c>
    </row>
    <row r="678" spans="1:15" customFormat="1" hidden="1">
      <c r="A678">
        <v>10</v>
      </c>
      <c r="B678" t="s">
        <v>1409</v>
      </c>
      <c r="C678" t="s">
        <v>1410</v>
      </c>
      <c r="D678" t="s">
        <v>1411</v>
      </c>
      <c r="E678" t="s">
        <v>47</v>
      </c>
      <c r="F678" s="1">
        <v>220419386.63999999</v>
      </c>
      <c r="G678" s="1">
        <v>170954580.81</v>
      </c>
      <c r="H678" s="2">
        <v>1.29</v>
      </c>
      <c r="I678" s="1">
        <v>220392067.63999999</v>
      </c>
      <c r="J678" s="1">
        <v>170954580.81</v>
      </c>
      <c r="K678" s="2">
        <v>49437486.829999998</v>
      </c>
      <c r="L678" s="1" t="e">
        <f>INDEX(Cost!$D:$D,MATCH(รายละเอียด!$C678,Cost!$A:$A,0))</f>
        <v>#N/A</v>
      </c>
      <c r="M678" s="1" t="e">
        <f t="shared" si="32"/>
        <v>#N/A</v>
      </c>
      <c r="N678" s="2" t="e">
        <f t="shared" si="33"/>
        <v>#N/A</v>
      </c>
      <c r="O678" t="str">
        <f t="shared" si="31"/>
        <v>not</v>
      </c>
    </row>
    <row r="679" spans="1:15" customFormat="1" hidden="1">
      <c r="A679">
        <v>10</v>
      </c>
      <c r="B679" t="s">
        <v>1409</v>
      </c>
      <c r="C679" t="s">
        <v>1412</v>
      </c>
      <c r="D679" t="s">
        <v>1413</v>
      </c>
      <c r="E679" t="s">
        <v>9</v>
      </c>
      <c r="F679" s="1">
        <v>40022394</v>
      </c>
      <c r="G679" s="1">
        <v>19014367.620000001</v>
      </c>
      <c r="H679" s="2">
        <v>2.1</v>
      </c>
      <c r="I679" s="1">
        <v>40021672</v>
      </c>
      <c r="J679" s="1">
        <v>19014367.620000001</v>
      </c>
      <c r="K679" s="2">
        <v>21007304.379999999</v>
      </c>
      <c r="L679" s="1" t="e">
        <f>INDEX(Cost!$D:$D,MATCH(รายละเอียด!$C679,Cost!$A:$A,0))</f>
        <v>#N/A</v>
      </c>
      <c r="M679" s="1" t="e">
        <f t="shared" si="32"/>
        <v>#N/A</v>
      </c>
      <c r="N679" s="2" t="e">
        <f t="shared" si="33"/>
        <v>#N/A</v>
      </c>
      <c r="O679" t="str">
        <f t="shared" si="31"/>
        <v>C</v>
      </c>
    </row>
    <row r="680" spans="1:15" customFormat="1" hidden="1">
      <c r="A680">
        <v>10</v>
      </c>
      <c r="B680" t="s">
        <v>1409</v>
      </c>
      <c r="C680" t="s">
        <v>1414</v>
      </c>
      <c r="D680" t="s">
        <v>1415</v>
      </c>
      <c r="E680" t="s">
        <v>9</v>
      </c>
      <c r="F680" s="1">
        <v>43282527.82</v>
      </c>
      <c r="G680" s="1">
        <v>10364665.83</v>
      </c>
      <c r="H680" s="2">
        <v>4.18</v>
      </c>
      <c r="I680" s="1">
        <v>43282527.82</v>
      </c>
      <c r="J680" s="1">
        <v>10364665.83</v>
      </c>
      <c r="K680" s="2">
        <v>32917861.989999998</v>
      </c>
      <c r="L680" s="1" t="e">
        <f>INDEX(Cost!$D:$D,MATCH(รายละเอียด!$C680,Cost!$A:$A,0))</f>
        <v>#N/A</v>
      </c>
      <c r="M680" s="1" t="e">
        <f t="shared" si="32"/>
        <v>#N/A</v>
      </c>
      <c r="N680" s="2" t="e">
        <f t="shared" si="33"/>
        <v>#N/A</v>
      </c>
      <c r="O680" t="str">
        <f t="shared" si="31"/>
        <v>A</v>
      </c>
    </row>
    <row r="681" spans="1:15" customFormat="1" hidden="1">
      <c r="A681">
        <v>10</v>
      </c>
      <c r="B681" t="s">
        <v>1409</v>
      </c>
      <c r="C681" t="s">
        <v>1416</v>
      </c>
      <c r="D681" t="s">
        <v>1417</v>
      </c>
      <c r="E681" t="s">
        <v>9</v>
      </c>
      <c r="F681" s="1">
        <v>42058319.969999999</v>
      </c>
      <c r="G681" s="1">
        <v>13754054.220000001</v>
      </c>
      <c r="H681" s="2">
        <v>3.06</v>
      </c>
      <c r="I681" s="1">
        <v>42058319.969999999</v>
      </c>
      <c r="J681" s="1">
        <v>13754054.220000001</v>
      </c>
      <c r="K681" s="2">
        <v>28304265.75</v>
      </c>
      <c r="L681" s="1" t="e">
        <f>INDEX(Cost!$D:$D,MATCH(รายละเอียด!$C681,Cost!$A:$A,0))</f>
        <v>#N/A</v>
      </c>
      <c r="M681" s="1" t="e">
        <f t="shared" si="32"/>
        <v>#N/A</v>
      </c>
      <c r="N681" s="2" t="e">
        <f t="shared" si="33"/>
        <v>#N/A</v>
      </c>
      <c r="O681" t="str">
        <f t="shared" si="31"/>
        <v>A</v>
      </c>
    </row>
    <row r="682" spans="1:15" customFormat="1" hidden="1">
      <c r="A682">
        <v>10</v>
      </c>
      <c r="B682" t="s">
        <v>1409</v>
      </c>
      <c r="C682" t="s">
        <v>1418</v>
      </c>
      <c r="D682" t="s">
        <v>1419</v>
      </c>
      <c r="E682" t="s">
        <v>9</v>
      </c>
      <c r="F682" s="1">
        <v>20973640.140000001</v>
      </c>
      <c r="G682" s="1">
        <v>17290517.469999999</v>
      </c>
      <c r="H682" s="2">
        <v>1.21</v>
      </c>
      <c r="I682" s="1">
        <v>20509692.09</v>
      </c>
      <c r="J682" s="1">
        <v>17290517.469999999</v>
      </c>
      <c r="K682" s="2">
        <v>3219174.62</v>
      </c>
      <c r="L682" s="1" t="e">
        <f>INDEX(Cost!$D:$D,MATCH(รายละเอียด!$C682,Cost!$A:$A,0))</f>
        <v>#N/A</v>
      </c>
      <c r="M682" s="1" t="e">
        <f t="shared" si="32"/>
        <v>#N/A</v>
      </c>
      <c r="N682" s="2" t="e">
        <f t="shared" si="33"/>
        <v>#N/A</v>
      </c>
      <c r="O682" t="str">
        <f t="shared" si="31"/>
        <v>not</v>
      </c>
    </row>
    <row r="683" spans="1:15" customFormat="1" hidden="1">
      <c r="A683">
        <v>10</v>
      </c>
      <c r="B683" t="s">
        <v>1409</v>
      </c>
      <c r="C683" t="s">
        <v>1420</v>
      </c>
      <c r="D683" t="s">
        <v>1421</v>
      </c>
      <c r="E683" t="s">
        <v>9</v>
      </c>
      <c r="F683" s="1">
        <v>20666362.059999999</v>
      </c>
      <c r="G683" s="1">
        <v>9007574.1999999993</v>
      </c>
      <c r="H683" s="2">
        <v>2.29</v>
      </c>
      <c r="I683" s="1">
        <v>20666362.059999999</v>
      </c>
      <c r="J683" s="1">
        <v>9007574.1999999993</v>
      </c>
      <c r="K683" s="2">
        <v>11658787.859999999</v>
      </c>
      <c r="L683" s="1" t="e">
        <f>INDEX(Cost!$D:$D,MATCH(รายละเอียด!$C683,Cost!$A:$A,0))</f>
        <v>#N/A</v>
      </c>
      <c r="M683" s="1" t="e">
        <f t="shared" si="32"/>
        <v>#N/A</v>
      </c>
      <c r="N683" s="2" t="e">
        <f t="shared" si="33"/>
        <v>#N/A</v>
      </c>
      <c r="O683" t="str">
        <f t="shared" si="31"/>
        <v>C</v>
      </c>
    </row>
    <row r="684" spans="1:15" customFormat="1" hidden="1">
      <c r="A684">
        <v>10</v>
      </c>
      <c r="B684" t="s">
        <v>1409</v>
      </c>
      <c r="C684" t="s">
        <v>1422</v>
      </c>
      <c r="D684" t="s">
        <v>1423</v>
      </c>
      <c r="E684" t="s">
        <v>9</v>
      </c>
      <c r="F684" s="1">
        <v>33852749.969999999</v>
      </c>
      <c r="G684" s="1">
        <v>9703757.5800000001</v>
      </c>
      <c r="H684" s="2">
        <v>3.49</v>
      </c>
      <c r="I684" s="1">
        <v>33852749.969999999</v>
      </c>
      <c r="J684" s="1">
        <v>9703757.5800000001</v>
      </c>
      <c r="K684" s="2">
        <v>24148992.390000001</v>
      </c>
      <c r="L684" s="1" t="e">
        <f>INDEX(Cost!$D:$D,MATCH(รายละเอียด!$C684,Cost!$A:$A,0))</f>
        <v>#N/A</v>
      </c>
      <c r="M684" s="1" t="e">
        <f t="shared" si="32"/>
        <v>#N/A</v>
      </c>
      <c r="N684" s="2" t="e">
        <f t="shared" si="33"/>
        <v>#N/A</v>
      </c>
      <c r="O684" t="str">
        <f t="shared" si="31"/>
        <v>A</v>
      </c>
    </row>
    <row r="685" spans="1:15" customFormat="1" hidden="1">
      <c r="A685">
        <v>10</v>
      </c>
      <c r="B685" t="s">
        <v>1424</v>
      </c>
      <c r="C685" t="s">
        <v>1425</v>
      </c>
      <c r="D685" t="s">
        <v>1426</v>
      </c>
      <c r="E685" t="s">
        <v>47</v>
      </c>
      <c r="F685" s="1">
        <v>274099709.62</v>
      </c>
      <c r="G685" s="1">
        <v>100089075.69</v>
      </c>
      <c r="H685" s="2">
        <v>2.74</v>
      </c>
      <c r="I685" s="1">
        <v>274099671.95999998</v>
      </c>
      <c r="J685" s="1">
        <v>100089075.69</v>
      </c>
      <c r="K685" s="2">
        <v>174010596.27000001</v>
      </c>
      <c r="L685" s="1" t="e">
        <f>INDEX(Cost!$D:$D,MATCH(รายละเอียด!$C685,Cost!$A:$A,0))</f>
        <v>#N/A</v>
      </c>
      <c r="M685" s="1" t="e">
        <f t="shared" si="32"/>
        <v>#N/A</v>
      </c>
      <c r="N685" s="2" t="e">
        <f t="shared" si="33"/>
        <v>#N/A</v>
      </c>
      <c r="O685" t="str">
        <f t="shared" si="31"/>
        <v>B</v>
      </c>
    </row>
    <row r="686" spans="1:15" customFormat="1" hidden="1">
      <c r="A686">
        <v>10</v>
      </c>
      <c r="B686" t="s">
        <v>1424</v>
      </c>
      <c r="C686" t="s">
        <v>1427</v>
      </c>
      <c r="D686" t="s">
        <v>1428</v>
      </c>
      <c r="E686" t="s">
        <v>9</v>
      </c>
      <c r="F686" s="1">
        <v>34574371.210000001</v>
      </c>
      <c r="G686" s="1">
        <v>9728145.0700000003</v>
      </c>
      <c r="H686" s="2">
        <v>3.55</v>
      </c>
      <c r="I686" s="1">
        <v>34574371.210000001</v>
      </c>
      <c r="J686" s="1">
        <v>9728145.0700000003</v>
      </c>
      <c r="K686" s="2">
        <v>24846226.140000001</v>
      </c>
      <c r="L686" s="1" t="e">
        <f>INDEX(Cost!$D:$D,MATCH(รายละเอียด!$C686,Cost!$A:$A,0))</f>
        <v>#N/A</v>
      </c>
      <c r="M686" s="1" t="e">
        <f t="shared" si="32"/>
        <v>#N/A</v>
      </c>
      <c r="N686" s="2" t="e">
        <f t="shared" si="33"/>
        <v>#N/A</v>
      </c>
      <c r="O686" t="str">
        <f t="shared" si="31"/>
        <v>A</v>
      </c>
    </row>
    <row r="687" spans="1:15" customFormat="1" hidden="1">
      <c r="A687">
        <v>10</v>
      </c>
      <c r="B687" t="s">
        <v>1424</v>
      </c>
      <c r="C687" t="s">
        <v>1429</v>
      </c>
      <c r="D687" t="s">
        <v>1430</v>
      </c>
      <c r="E687" t="s">
        <v>9</v>
      </c>
      <c r="F687" s="1">
        <v>73846285.390000001</v>
      </c>
      <c r="G687" s="1">
        <v>14444634.310000001</v>
      </c>
      <c r="H687" s="2">
        <v>5.1100000000000003</v>
      </c>
      <c r="I687" s="1">
        <v>73844445.390000001</v>
      </c>
      <c r="J687" s="1">
        <v>14444634.310000001</v>
      </c>
      <c r="K687" s="2">
        <v>59399811.079999998</v>
      </c>
      <c r="L687" s="1" t="e">
        <f>INDEX(Cost!$D:$D,MATCH(รายละเอียด!$C687,Cost!$A:$A,0))</f>
        <v>#N/A</v>
      </c>
      <c r="M687" s="1" t="e">
        <f t="shared" si="32"/>
        <v>#N/A</v>
      </c>
      <c r="N687" s="2" t="e">
        <f t="shared" si="33"/>
        <v>#N/A</v>
      </c>
      <c r="O687" t="str">
        <f t="shared" si="31"/>
        <v>A</v>
      </c>
    </row>
    <row r="688" spans="1:15" customFormat="1" hidden="1">
      <c r="A688">
        <v>10</v>
      </c>
      <c r="B688" t="s">
        <v>1424</v>
      </c>
      <c r="C688" t="s">
        <v>1431</v>
      </c>
      <c r="D688" t="s">
        <v>1432</v>
      </c>
      <c r="E688" t="s">
        <v>9</v>
      </c>
      <c r="F688" s="1">
        <v>40370486.509999998</v>
      </c>
      <c r="G688" s="1">
        <v>10494378.279999999</v>
      </c>
      <c r="H688" s="2">
        <v>3.85</v>
      </c>
      <c r="I688" s="1">
        <v>40370486.509999998</v>
      </c>
      <c r="J688" s="1">
        <v>10494378.279999999</v>
      </c>
      <c r="K688" s="2">
        <v>29876108.23</v>
      </c>
      <c r="L688" s="1" t="e">
        <f>INDEX(Cost!$D:$D,MATCH(รายละเอียด!$C688,Cost!$A:$A,0))</f>
        <v>#N/A</v>
      </c>
      <c r="M688" s="1" t="e">
        <f t="shared" si="32"/>
        <v>#N/A</v>
      </c>
      <c r="N688" s="2" t="e">
        <f t="shared" si="33"/>
        <v>#N/A</v>
      </c>
      <c r="O688" t="str">
        <f t="shared" si="31"/>
        <v>A</v>
      </c>
    </row>
    <row r="689" spans="1:15" customFormat="1" hidden="1">
      <c r="A689">
        <v>10</v>
      </c>
      <c r="B689" t="s">
        <v>1424</v>
      </c>
      <c r="C689" t="s">
        <v>1433</v>
      </c>
      <c r="D689" t="s">
        <v>1434</v>
      </c>
      <c r="E689" t="s">
        <v>9</v>
      </c>
      <c r="F689" s="1">
        <v>54647253.600000001</v>
      </c>
      <c r="G689" s="1">
        <v>8754469.4600000009</v>
      </c>
      <c r="H689" s="2">
        <v>6.24</v>
      </c>
      <c r="I689" s="1">
        <v>54647253.600000001</v>
      </c>
      <c r="J689" s="1">
        <v>8754469.4600000009</v>
      </c>
      <c r="K689" s="2">
        <v>45892784.140000001</v>
      </c>
      <c r="L689" s="1" t="e">
        <f>INDEX(Cost!$D:$D,MATCH(รายละเอียด!$C689,Cost!$A:$A,0))</f>
        <v>#N/A</v>
      </c>
      <c r="M689" s="1" t="e">
        <f t="shared" si="32"/>
        <v>#N/A</v>
      </c>
      <c r="N689" s="2" t="e">
        <f t="shared" si="33"/>
        <v>#N/A</v>
      </c>
      <c r="O689" t="str">
        <f t="shared" si="31"/>
        <v>A</v>
      </c>
    </row>
    <row r="690" spans="1:15" customFormat="1" hidden="1">
      <c r="A690">
        <v>10</v>
      </c>
      <c r="B690" t="s">
        <v>1424</v>
      </c>
      <c r="C690" t="s">
        <v>1435</v>
      </c>
      <c r="D690" t="s">
        <v>1436</v>
      </c>
      <c r="E690" t="s">
        <v>9</v>
      </c>
      <c r="F690" s="1">
        <v>34279177.880000003</v>
      </c>
      <c r="G690" s="1">
        <v>8237476.3700000001</v>
      </c>
      <c r="H690" s="2">
        <v>4.16</v>
      </c>
      <c r="I690" s="1">
        <v>34279177.880000003</v>
      </c>
      <c r="J690" s="1">
        <v>8237476.3700000001</v>
      </c>
      <c r="K690" s="2">
        <v>26041701.510000002</v>
      </c>
      <c r="L690" s="1" t="e">
        <f>INDEX(Cost!$D:$D,MATCH(รายละเอียด!$C690,Cost!$A:$A,0))</f>
        <v>#N/A</v>
      </c>
      <c r="M690" s="1" t="e">
        <f t="shared" si="32"/>
        <v>#N/A</v>
      </c>
      <c r="N690" s="2" t="e">
        <f t="shared" si="33"/>
        <v>#N/A</v>
      </c>
      <c r="O690" t="str">
        <f t="shared" si="31"/>
        <v>A</v>
      </c>
    </row>
    <row r="691" spans="1:15" customFormat="1" hidden="1">
      <c r="A691">
        <v>10</v>
      </c>
      <c r="B691" t="s">
        <v>1424</v>
      </c>
      <c r="C691" t="s">
        <v>1437</v>
      </c>
      <c r="D691" t="s">
        <v>1438</v>
      </c>
      <c r="E691" t="s">
        <v>9</v>
      </c>
      <c r="F691" s="1">
        <v>42173989.289999999</v>
      </c>
      <c r="G691" s="1">
        <v>21995469.899999999</v>
      </c>
      <c r="H691" s="2">
        <v>1.92</v>
      </c>
      <c r="I691" s="1">
        <v>42173989.289999999</v>
      </c>
      <c r="J691" s="1">
        <v>21995469.899999999</v>
      </c>
      <c r="K691" s="2">
        <v>20178519.390000001</v>
      </c>
      <c r="L691" s="1" t="e">
        <f>INDEX(Cost!$D:$D,MATCH(รายละเอียด!$C691,Cost!$A:$A,0))</f>
        <v>#N/A</v>
      </c>
      <c r="M691" s="1" t="e">
        <f t="shared" si="32"/>
        <v>#N/A</v>
      </c>
      <c r="N691" s="2" t="e">
        <f t="shared" si="33"/>
        <v>#N/A</v>
      </c>
      <c r="O691" t="str">
        <f t="shared" si="31"/>
        <v>D</v>
      </c>
    </row>
    <row r="692" spans="1:15" customFormat="1" hidden="1">
      <c r="A692">
        <v>10</v>
      </c>
      <c r="B692" t="s">
        <v>1424</v>
      </c>
      <c r="C692" t="s">
        <v>1439</v>
      </c>
      <c r="D692" t="s">
        <v>1440</v>
      </c>
      <c r="E692" t="s">
        <v>9</v>
      </c>
      <c r="F692" s="1">
        <v>27625975.059999999</v>
      </c>
      <c r="G692" s="1">
        <v>12504352.220000001</v>
      </c>
      <c r="H692" s="2">
        <v>2.21</v>
      </c>
      <c r="I692" s="1">
        <v>27321375.059999999</v>
      </c>
      <c r="J692" s="1">
        <v>12504352.220000001</v>
      </c>
      <c r="K692" s="2">
        <v>14817022.84</v>
      </c>
      <c r="L692" s="1" t="e">
        <f>INDEX(Cost!$D:$D,MATCH(รายละเอียด!$C692,Cost!$A:$A,0))</f>
        <v>#N/A</v>
      </c>
      <c r="M692" s="1" t="e">
        <f t="shared" si="32"/>
        <v>#N/A</v>
      </c>
      <c r="N692" s="2" t="e">
        <f t="shared" si="33"/>
        <v>#N/A</v>
      </c>
      <c r="O692" t="str">
        <f t="shared" si="31"/>
        <v>C</v>
      </c>
    </row>
    <row r="693" spans="1:15" customFormat="1" hidden="1">
      <c r="A693">
        <v>10</v>
      </c>
      <c r="B693" t="s">
        <v>1424</v>
      </c>
      <c r="C693" t="s">
        <v>1441</v>
      </c>
      <c r="D693" t="s">
        <v>1442</v>
      </c>
      <c r="E693" t="s">
        <v>9</v>
      </c>
      <c r="F693" s="1">
        <v>95124835.689999998</v>
      </c>
      <c r="G693" s="1">
        <v>73048590.040000007</v>
      </c>
      <c r="H693" s="2">
        <v>1.3</v>
      </c>
      <c r="I693" s="1">
        <v>95124835.689999998</v>
      </c>
      <c r="J693" s="1">
        <v>73048590.040000007</v>
      </c>
      <c r="K693" s="2">
        <v>22076245.649999999</v>
      </c>
      <c r="L693" s="1" t="e">
        <f>INDEX(Cost!$D:$D,MATCH(รายละเอียด!$C693,Cost!$A:$A,0))</f>
        <v>#N/A</v>
      </c>
      <c r="M693" s="1" t="e">
        <f t="shared" si="32"/>
        <v>#N/A</v>
      </c>
      <c r="N693" s="2" t="e">
        <f t="shared" si="33"/>
        <v>#N/A</v>
      </c>
      <c r="O693" t="str">
        <f t="shared" si="31"/>
        <v>not</v>
      </c>
    </row>
    <row r="694" spans="1:15" customFormat="1" hidden="1">
      <c r="A694">
        <v>10</v>
      </c>
      <c r="B694" t="s">
        <v>1443</v>
      </c>
      <c r="C694" t="s">
        <v>1444</v>
      </c>
      <c r="D694" t="s">
        <v>1445</v>
      </c>
      <c r="E694" t="s">
        <v>6</v>
      </c>
      <c r="F694" s="1">
        <v>478877118.17000002</v>
      </c>
      <c r="G694" s="1">
        <v>344550205.23000002</v>
      </c>
      <c r="H694" s="2">
        <v>1.39</v>
      </c>
      <c r="I694" s="1">
        <v>478877118.17000002</v>
      </c>
      <c r="J694" s="1">
        <v>344550205.23000002</v>
      </c>
      <c r="K694" s="2">
        <v>134326912.94</v>
      </c>
      <c r="L694" s="1" t="e">
        <f>INDEX(Cost!$D:$D,MATCH(รายละเอียด!$C694,Cost!$A:$A,0))</f>
        <v>#N/A</v>
      </c>
      <c r="M694" s="1" t="e">
        <f t="shared" si="32"/>
        <v>#N/A</v>
      </c>
      <c r="N694" s="2" t="e">
        <f t="shared" si="33"/>
        <v>#N/A</v>
      </c>
      <c r="O694" t="str">
        <f t="shared" si="31"/>
        <v>not</v>
      </c>
    </row>
    <row r="695" spans="1:15" customFormat="1" hidden="1">
      <c r="A695">
        <v>10</v>
      </c>
      <c r="B695" t="s">
        <v>1443</v>
      </c>
      <c r="C695" t="s">
        <v>1446</v>
      </c>
      <c r="D695" t="s">
        <v>1447</v>
      </c>
      <c r="E695" t="s">
        <v>9</v>
      </c>
      <c r="F695" s="1">
        <v>44516365.950000003</v>
      </c>
      <c r="G695" s="1">
        <v>12252377.140000001</v>
      </c>
      <c r="H695" s="2">
        <v>3.63</v>
      </c>
      <c r="I695" s="1">
        <v>44515805.950000003</v>
      </c>
      <c r="J695" s="1">
        <v>12252377.140000001</v>
      </c>
      <c r="K695" s="2">
        <v>32263428.809999999</v>
      </c>
      <c r="L695" s="1" t="e">
        <f>INDEX(Cost!$D:$D,MATCH(รายละเอียด!$C695,Cost!$A:$A,0))</f>
        <v>#N/A</v>
      </c>
      <c r="M695" s="1" t="e">
        <f t="shared" si="32"/>
        <v>#N/A</v>
      </c>
      <c r="N695" s="2" t="e">
        <f t="shared" si="33"/>
        <v>#N/A</v>
      </c>
      <c r="O695" t="str">
        <f t="shared" si="31"/>
        <v>A</v>
      </c>
    </row>
    <row r="696" spans="1:15" customFormat="1" hidden="1">
      <c r="A696">
        <v>10</v>
      </c>
      <c r="B696" t="s">
        <v>1443</v>
      </c>
      <c r="C696" t="s">
        <v>1448</v>
      </c>
      <c r="D696" t="s">
        <v>1449</v>
      </c>
      <c r="E696" t="s">
        <v>9</v>
      </c>
      <c r="F696" s="1">
        <v>79500109.427000001</v>
      </c>
      <c r="G696" s="1">
        <v>48988666.397</v>
      </c>
      <c r="H696" s="2">
        <v>1.62</v>
      </c>
      <c r="I696" s="1">
        <v>79500109.427000001</v>
      </c>
      <c r="J696" s="1">
        <v>48988666.397</v>
      </c>
      <c r="K696" s="2">
        <v>30511443.030000001</v>
      </c>
      <c r="L696" s="1" t="e">
        <f>INDEX(Cost!$D:$D,MATCH(รายละเอียด!$C696,Cost!$A:$A,0))</f>
        <v>#N/A</v>
      </c>
      <c r="M696" s="1" t="e">
        <f t="shared" si="32"/>
        <v>#N/A</v>
      </c>
      <c r="N696" s="2" t="e">
        <f t="shared" si="33"/>
        <v>#N/A</v>
      </c>
      <c r="O696" t="str">
        <f t="shared" si="31"/>
        <v>D</v>
      </c>
    </row>
    <row r="697" spans="1:15" customFormat="1" hidden="1">
      <c r="A697">
        <v>10</v>
      </c>
      <c r="B697" t="s">
        <v>1443</v>
      </c>
      <c r="C697" t="s">
        <v>1450</v>
      </c>
      <c r="D697" t="s">
        <v>1451</v>
      </c>
      <c r="E697" t="s">
        <v>47</v>
      </c>
      <c r="F697" s="1">
        <v>444946809.72000003</v>
      </c>
      <c r="G697" s="1">
        <v>116060311.59999999</v>
      </c>
      <c r="H697" s="2">
        <v>3.83</v>
      </c>
      <c r="I697" s="1">
        <v>444936309.72000003</v>
      </c>
      <c r="J697" s="1">
        <v>114770811.59999999</v>
      </c>
      <c r="K697" s="2">
        <v>330165498.12</v>
      </c>
      <c r="L697" s="1" t="e">
        <f>INDEX(Cost!$D:$D,MATCH(รายละเอียด!$C697,Cost!$A:$A,0))</f>
        <v>#N/A</v>
      </c>
      <c r="M697" s="1" t="e">
        <f t="shared" si="32"/>
        <v>#N/A</v>
      </c>
      <c r="N697" s="2" t="e">
        <f t="shared" si="33"/>
        <v>#N/A</v>
      </c>
      <c r="O697" t="str">
        <f t="shared" si="31"/>
        <v>A</v>
      </c>
    </row>
    <row r="698" spans="1:15" customFormat="1" hidden="1">
      <c r="A698">
        <v>10</v>
      </c>
      <c r="B698" t="s">
        <v>1443</v>
      </c>
      <c r="C698" t="s">
        <v>1452</v>
      </c>
      <c r="D698" t="s">
        <v>1453</v>
      </c>
      <c r="E698" t="s">
        <v>9</v>
      </c>
      <c r="F698" s="1">
        <v>166218800.18000001</v>
      </c>
      <c r="G698" s="1">
        <v>59943349.259999998</v>
      </c>
      <c r="H698" s="2">
        <v>2.77</v>
      </c>
      <c r="I698" s="1">
        <v>166218800.18000001</v>
      </c>
      <c r="J698" s="1">
        <v>59943349.259999998</v>
      </c>
      <c r="K698" s="2">
        <v>106275450.92</v>
      </c>
      <c r="L698" s="1" t="e">
        <f>INDEX(Cost!$D:$D,MATCH(รายละเอียด!$C698,Cost!$A:$A,0))</f>
        <v>#N/A</v>
      </c>
      <c r="M698" s="1" t="e">
        <f t="shared" si="32"/>
        <v>#N/A</v>
      </c>
      <c r="N698" s="2" t="e">
        <f t="shared" si="33"/>
        <v>#N/A</v>
      </c>
      <c r="O698" t="str">
        <f t="shared" si="31"/>
        <v>B</v>
      </c>
    </row>
    <row r="699" spans="1:15" customFormat="1" hidden="1">
      <c r="A699">
        <v>10</v>
      </c>
      <c r="B699" t="s">
        <v>1443</v>
      </c>
      <c r="C699" t="s">
        <v>1454</v>
      </c>
      <c r="D699" t="s">
        <v>1455</v>
      </c>
      <c r="E699" t="s">
        <v>9</v>
      </c>
      <c r="F699" s="1">
        <v>74047934.767000005</v>
      </c>
      <c r="G699" s="1">
        <v>10099530.267000001</v>
      </c>
      <c r="H699" s="2">
        <v>7.33</v>
      </c>
      <c r="I699" s="1">
        <v>74047934.767000005</v>
      </c>
      <c r="J699" s="1">
        <v>10099530.267000001</v>
      </c>
      <c r="K699" s="2">
        <v>63948404.5</v>
      </c>
      <c r="L699" s="1" t="e">
        <f>INDEX(Cost!$D:$D,MATCH(รายละเอียด!$C699,Cost!$A:$A,0))</f>
        <v>#N/A</v>
      </c>
      <c r="M699" s="1" t="e">
        <f t="shared" si="32"/>
        <v>#N/A</v>
      </c>
      <c r="N699" s="2" t="e">
        <f t="shared" si="33"/>
        <v>#N/A</v>
      </c>
      <c r="O699" t="str">
        <f t="shared" si="31"/>
        <v>A</v>
      </c>
    </row>
    <row r="700" spans="1:15" customFormat="1" hidden="1">
      <c r="A700">
        <v>10</v>
      </c>
      <c r="B700" t="s">
        <v>1443</v>
      </c>
      <c r="C700" t="s">
        <v>1456</v>
      </c>
      <c r="D700" t="s">
        <v>1457</v>
      </c>
      <c r="E700" t="s">
        <v>9</v>
      </c>
      <c r="F700" s="1">
        <v>57615683.07</v>
      </c>
      <c r="G700" s="1">
        <v>22857125.710000001</v>
      </c>
      <c r="H700" s="2">
        <v>2.52</v>
      </c>
      <c r="I700" s="1">
        <v>57565983.07</v>
      </c>
      <c r="J700" s="1">
        <v>22857125.710000001</v>
      </c>
      <c r="K700" s="2">
        <v>34708857.359999999</v>
      </c>
      <c r="L700" s="1" t="e">
        <f>INDEX(Cost!$D:$D,MATCH(รายละเอียด!$C700,Cost!$A:$A,0))</f>
        <v>#N/A</v>
      </c>
      <c r="M700" s="1" t="e">
        <f t="shared" si="32"/>
        <v>#N/A</v>
      </c>
      <c r="N700" s="2" t="e">
        <f t="shared" si="33"/>
        <v>#N/A</v>
      </c>
      <c r="O700" t="str">
        <f t="shared" si="31"/>
        <v>B</v>
      </c>
    </row>
    <row r="701" spans="1:15" customFormat="1" hidden="1">
      <c r="A701">
        <v>10</v>
      </c>
      <c r="B701" t="s">
        <v>1443</v>
      </c>
      <c r="C701" t="s">
        <v>1458</v>
      </c>
      <c r="D701" t="s">
        <v>1459</v>
      </c>
      <c r="E701" t="s">
        <v>9</v>
      </c>
      <c r="F701" s="1">
        <v>193361029.63</v>
      </c>
      <c r="G701" s="1">
        <v>50344159.399999999</v>
      </c>
      <c r="H701" s="2">
        <v>3.84</v>
      </c>
      <c r="I701" s="1">
        <v>193361029.63</v>
      </c>
      <c r="J701" s="1">
        <v>50344159.399999999</v>
      </c>
      <c r="K701" s="2">
        <v>143016870.22999999</v>
      </c>
      <c r="L701" s="1" t="e">
        <f>INDEX(Cost!$D:$D,MATCH(รายละเอียด!$C701,Cost!$A:$A,0))</f>
        <v>#N/A</v>
      </c>
      <c r="M701" s="1" t="e">
        <f t="shared" si="32"/>
        <v>#N/A</v>
      </c>
      <c r="N701" s="2" t="e">
        <f t="shared" si="33"/>
        <v>#N/A</v>
      </c>
      <c r="O701" t="str">
        <f t="shared" si="31"/>
        <v>A</v>
      </c>
    </row>
    <row r="702" spans="1:15" customFormat="1" hidden="1">
      <c r="A702">
        <v>10</v>
      </c>
      <c r="B702" t="s">
        <v>1443</v>
      </c>
      <c r="C702" t="s">
        <v>1460</v>
      </c>
      <c r="D702" t="s">
        <v>1461</v>
      </c>
      <c r="E702" t="s">
        <v>9</v>
      </c>
      <c r="F702" s="1">
        <v>373093665.92000002</v>
      </c>
      <c r="G702" s="1">
        <v>38590345.100000001</v>
      </c>
      <c r="H702" s="2">
        <v>9.67</v>
      </c>
      <c r="I702" s="1">
        <v>373093665.92000002</v>
      </c>
      <c r="J702" s="1">
        <v>38590345.100000001</v>
      </c>
      <c r="K702" s="2">
        <v>334503320.81999999</v>
      </c>
      <c r="L702" s="1" t="e">
        <f>INDEX(Cost!$D:$D,MATCH(รายละเอียด!$C702,Cost!$A:$A,0))</f>
        <v>#N/A</v>
      </c>
      <c r="M702" s="1" t="e">
        <f t="shared" si="32"/>
        <v>#N/A</v>
      </c>
      <c r="N702" s="2" t="e">
        <f t="shared" si="33"/>
        <v>#N/A</v>
      </c>
      <c r="O702" t="str">
        <f t="shared" si="31"/>
        <v>A</v>
      </c>
    </row>
    <row r="703" spans="1:15" customFormat="1" hidden="1">
      <c r="A703">
        <v>10</v>
      </c>
      <c r="B703" t="s">
        <v>1443</v>
      </c>
      <c r="C703" t="s">
        <v>1462</v>
      </c>
      <c r="D703" t="s">
        <v>1463</v>
      </c>
      <c r="E703" t="s">
        <v>9</v>
      </c>
      <c r="F703" s="1">
        <v>68251998.180000007</v>
      </c>
      <c r="G703" s="1">
        <v>69156812.180000007</v>
      </c>
      <c r="H703" s="2">
        <v>0.99</v>
      </c>
      <c r="I703" s="1">
        <v>68251998.180000007</v>
      </c>
      <c r="J703" s="1">
        <v>69156812.180000007</v>
      </c>
      <c r="K703" s="2">
        <v>-904814</v>
      </c>
      <c r="L703" s="1" t="e">
        <f>INDEX(Cost!$D:$D,MATCH(รายละเอียด!$C703,Cost!$A:$A,0))</f>
        <v>#N/A</v>
      </c>
      <c r="M703" s="1" t="e">
        <f t="shared" si="32"/>
        <v>#N/A</v>
      </c>
      <c r="N703" s="2" t="e">
        <f t="shared" si="33"/>
        <v>#N/A</v>
      </c>
      <c r="O703" t="str">
        <f t="shared" si="31"/>
        <v>not</v>
      </c>
    </row>
    <row r="704" spans="1:15" customFormat="1" hidden="1">
      <c r="A704">
        <v>10</v>
      </c>
      <c r="B704" t="s">
        <v>1443</v>
      </c>
      <c r="C704" t="s">
        <v>1464</v>
      </c>
      <c r="D704" t="s">
        <v>1465</v>
      </c>
      <c r="E704" t="s">
        <v>9</v>
      </c>
      <c r="F704" s="1">
        <v>51312023.149999999</v>
      </c>
      <c r="G704" s="1">
        <v>6308243.0599999996</v>
      </c>
      <c r="H704" s="2">
        <v>8.1300000000000008</v>
      </c>
      <c r="I704" s="1">
        <v>51312023.149999999</v>
      </c>
      <c r="J704" s="1">
        <v>6308243.0599999996</v>
      </c>
      <c r="K704" s="2">
        <v>45003780.090000004</v>
      </c>
      <c r="L704" s="1" t="e">
        <f>INDEX(Cost!$D:$D,MATCH(รายละเอียด!$C704,Cost!$A:$A,0))</f>
        <v>#N/A</v>
      </c>
      <c r="M704" s="1" t="e">
        <f t="shared" si="32"/>
        <v>#N/A</v>
      </c>
      <c r="N704" s="2" t="e">
        <f t="shared" si="33"/>
        <v>#N/A</v>
      </c>
      <c r="O704" t="str">
        <f t="shared" si="31"/>
        <v>A</v>
      </c>
    </row>
    <row r="705" spans="1:15" customFormat="1" hidden="1">
      <c r="A705">
        <v>10</v>
      </c>
      <c r="B705" t="s">
        <v>1443</v>
      </c>
      <c r="C705" t="s">
        <v>1466</v>
      </c>
      <c r="D705" t="s">
        <v>1467</v>
      </c>
      <c r="E705" t="s">
        <v>9</v>
      </c>
      <c r="F705" s="1">
        <v>70198272.409999996</v>
      </c>
      <c r="G705" s="1">
        <v>19710072.399999999</v>
      </c>
      <c r="H705" s="2">
        <v>3.56</v>
      </c>
      <c r="I705" s="1">
        <v>69918259.909999996</v>
      </c>
      <c r="J705" s="1">
        <v>19710072.399999999</v>
      </c>
      <c r="K705" s="2">
        <v>50208187.509999998</v>
      </c>
      <c r="L705" s="1" t="e">
        <f>INDEX(Cost!$D:$D,MATCH(รายละเอียด!$C705,Cost!$A:$A,0))</f>
        <v>#N/A</v>
      </c>
      <c r="M705" s="1" t="e">
        <f t="shared" si="32"/>
        <v>#N/A</v>
      </c>
      <c r="N705" s="2" t="e">
        <f t="shared" si="33"/>
        <v>#N/A</v>
      </c>
      <c r="O705" t="str">
        <f t="shared" si="31"/>
        <v>A</v>
      </c>
    </row>
    <row r="706" spans="1:15" customFormat="1" hidden="1">
      <c r="A706">
        <v>10</v>
      </c>
      <c r="B706" t="s">
        <v>1443</v>
      </c>
      <c r="C706" t="s">
        <v>1468</v>
      </c>
      <c r="D706" t="s">
        <v>1469</v>
      </c>
      <c r="E706" t="s">
        <v>9</v>
      </c>
      <c r="F706" s="1">
        <v>38360892.789999999</v>
      </c>
      <c r="G706" s="1">
        <v>21134738.620000001</v>
      </c>
      <c r="H706" s="2">
        <v>1.82</v>
      </c>
      <c r="I706" s="1">
        <v>38360892.789999999</v>
      </c>
      <c r="J706" s="1">
        <v>21134738.620000001</v>
      </c>
      <c r="K706" s="2">
        <v>17226154.170000002</v>
      </c>
      <c r="L706" s="1" t="e">
        <f>INDEX(Cost!$D:$D,MATCH(รายละเอียด!$C706,Cost!$A:$A,0))</f>
        <v>#N/A</v>
      </c>
      <c r="M706" s="1" t="e">
        <f t="shared" si="32"/>
        <v>#N/A</v>
      </c>
      <c r="N706" s="2" t="e">
        <f t="shared" si="33"/>
        <v>#N/A</v>
      </c>
      <c r="O706" t="str">
        <f t="shared" si="31"/>
        <v>D</v>
      </c>
    </row>
    <row r="707" spans="1:15" customFormat="1" hidden="1">
      <c r="A707">
        <v>10</v>
      </c>
      <c r="B707" t="s">
        <v>1443</v>
      </c>
      <c r="C707" t="s">
        <v>1470</v>
      </c>
      <c r="D707" t="s">
        <v>1471</v>
      </c>
      <c r="E707" t="s">
        <v>9</v>
      </c>
      <c r="F707" s="1">
        <v>104620162.7</v>
      </c>
      <c r="G707" s="1">
        <v>27984548.32</v>
      </c>
      <c r="H707" s="2">
        <v>3.74</v>
      </c>
      <c r="I707" s="1">
        <v>104620162.7</v>
      </c>
      <c r="J707" s="1">
        <v>27984548.32</v>
      </c>
      <c r="K707" s="2">
        <v>76635614.379999995</v>
      </c>
      <c r="L707" s="1" t="e">
        <f>INDEX(Cost!$D:$D,MATCH(รายละเอียด!$C707,Cost!$A:$A,0))</f>
        <v>#N/A</v>
      </c>
      <c r="M707" s="1" t="e">
        <f t="shared" si="32"/>
        <v>#N/A</v>
      </c>
      <c r="N707" s="2" t="e">
        <f t="shared" si="33"/>
        <v>#N/A</v>
      </c>
      <c r="O707" t="str">
        <f t="shared" si="31"/>
        <v>A</v>
      </c>
    </row>
    <row r="708" spans="1:15" customFormat="1" hidden="1">
      <c r="A708">
        <v>10</v>
      </c>
      <c r="B708" t="s">
        <v>1443</v>
      </c>
      <c r="C708" t="s">
        <v>1472</v>
      </c>
      <c r="D708" t="s">
        <v>1473</v>
      </c>
      <c r="E708" t="s">
        <v>9</v>
      </c>
      <c r="F708" s="1">
        <v>28505497.420000002</v>
      </c>
      <c r="G708" s="1">
        <v>8667531.6600000001</v>
      </c>
      <c r="H708" s="2">
        <v>3.29</v>
      </c>
      <c r="I708" s="1">
        <v>28504656.52</v>
      </c>
      <c r="J708" s="1">
        <v>8667531.6600000001</v>
      </c>
      <c r="K708" s="2">
        <v>19837124.859999999</v>
      </c>
      <c r="L708" s="1" t="e">
        <f>INDEX(Cost!$D:$D,MATCH(รายละเอียด!$C708,Cost!$A:$A,0))</f>
        <v>#N/A</v>
      </c>
      <c r="M708" s="1" t="e">
        <f t="shared" si="32"/>
        <v>#N/A</v>
      </c>
      <c r="N708" s="2" t="e">
        <f t="shared" si="33"/>
        <v>#N/A</v>
      </c>
      <c r="O708" t="str">
        <f t="shared" si="31"/>
        <v>A</v>
      </c>
    </row>
    <row r="709" spans="1:15" customFormat="1" hidden="1">
      <c r="A709">
        <v>10</v>
      </c>
      <c r="B709" t="s">
        <v>1443</v>
      </c>
      <c r="C709" t="s">
        <v>1474</v>
      </c>
      <c r="D709" t="s">
        <v>1475</v>
      </c>
      <c r="E709" t="s">
        <v>9</v>
      </c>
      <c r="F709" s="1">
        <v>45383454.719999999</v>
      </c>
      <c r="G709" s="1">
        <v>17107323.140000001</v>
      </c>
      <c r="H709" s="2">
        <v>2.65</v>
      </c>
      <c r="I709" s="1">
        <v>45383454.719999999</v>
      </c>
      <c r="J709" s="1">
        <v>17107323.140000001</v>
      </c>
      <c r="K709" s="2">
        <v>28276131.579999998</v>
      </c>
      <c r="L709" s="1" t="e">
        <f>INDEX(Cost!$D:$D,MATCH(รายละเอียด!$C709,Cost!$A:$A,0))</f>
        <v>#N/A</v>
      </c>
      <c r="M709" s="1" t="e">
        <f t="shared" si="32"/>
        <v>#N/A</v>
      </c>
      <c r="N709" s="2" t="e">
        <f t="shared" si="33"/>
        <v>#N/A</v>
      </c>
      <c r="O709" t="str">
        <f t="shared" si="31"/>
        <v>B</v>
      </c>
    </row>
    <row r="710" spans="1:15" customFormat="1" hidden="1">
      <c r="A710">
        <v>10</v>
      </c>
      <c r="B710" t="s">
        <v>1443</v>
      </c>
      <c r="C710" t="s">
        <v>1476</v>
      </c>
      <c r="D710" t="s">
        <v>1477</v>
      </c>
      <c r="E710" t="s">
        <v>9</v>
      </c>
      <c r="F710" s="1">
        <v>56653215.329999998</v>
      </c>
      <c r="G710" s="1">
        <v>19967847.75</v>
      </c>
      <c r="H710" s="2">
        <v>2.84</v>
      </c>
      <c r="I710" s="1">
        <v>56653215.329999998</v>
      </c>
      <c r="J710" s="1">
        <v>19967847.75</v>
      </c>
      <c r="K710" s="2">
        <v>36685367.579999998</v>
      </c>
      <c r="L710" s="1" t="e">
        <f>INDEX(Cost!$D:$D,MATCH(รายละเอียด!$C710,Cost!$A:$A,0))</f>
        <v>#N/A</v>
      </c>
      <c r="M710" s="1" t="e">
        <f t="shared" si="32"/>
        <v>#N/A</v>
      </c>
      <c r="N710" s="2" t="e">
        <f t="shared" si="33"/>
        <v>#N/A</v>
      </c>
      <c r="O710" t="str">
        <f t="shared" ref="O710:O773" si="34">IF(H710&gt;3,"A",IF(H710&gt;=2.51,"B",IF(H710&gt;=2.01,"C",IF(H710&gt;=1.51,"D","not"))))</f>
        <v>B</v>
      </c>
    </row>
    <row r="711" spans="1:15" customFormat="1" hidden="1">
      <c r="A711">
        <v>10</v>
      </c>
      <c r="B711" t="s">
        <v>1443</v>
      </c>
      <c r="C711" t="s">
        <v>1478</v>
      </c>
      <c r="D711" t="s">
        <v>1479</v>
      </c>
      <c r="E711" t="s">
        <v>9</v>
      </c>
      <c r="F711" s="1">
        <v>49038522.68</v>
      </c>
      <c r="G711" s="1">
        <v>8933532.5999999996</v>
      </c>
      <c r="H711" s="2">
        <v>5.49</v>
      </c>
      <c r="I711" s="1">
        <v>49038512.68</v>
      </c>
      <c r="J711" s="1">
        <v>8933532.5999999996</v>
      </c>
      <c r="K711" s="2">
        <v>40104980.079999998</v>
      </c>
      <c r="L711" s="1" t="e">
        <f>INDEX(Cost!$D:$D,MATCH(รายละเอียด!$C711,Cost!$A:$A,0))</f>
        <v>#N/A</v>
      </c>
      <c r="M711" s="1" t="e">
        <f t="shared" ref="M711:M774" si="35">(L711/11)*3</f>
        <v>#N/A</v>
      </c>
      <c r="N711" s="2" t="e">
        <f t="shared" ref="N711:N774" si="36">K711-M711</f>
        <v>#N/A</v>
      </c>
      <c r="O711" t="str">
        <f t="shared" si="34"/>
        <v>A</v>
      </c>
    </row>
    <row r="712" spans="1:15" customFormat="1" hidden="1">
      <c r="A712">
        <v>10</v>
      </c>
      <c r="B712" t="s">
        <v>1443</v>
      </c>
      <c r="C712" t="s">
        <v>1480</v>
      </c>
      <c r="D712" t="s">
        <v>1481</v>
      </c>
      <c r="E712" t="s">
        <v>9</v>
      </c>
      <c r="F712" s="1">
        <v>86038757.150000006</v>
      </c>
      <c r="G712" s="1">
        <v>18739466.359999999</v>
      </c>
      <c r="H712" s="2">
        <v>4.59</v>
      </c>
      <c r="I712" s="1">
        <v>85451477.150000006</v>
      </c>
      <c r="J712" s="1">
        <v>18739466.359999999</v>
      </c>
      <c r="K712" s="2">
        <v>66712010.789999999</v>
      </c>
      <c r="L712" s="1" t="e">
        <f>INDEX(Cost!$D:$D,MATCH(รายละเอียด!$C712,Cost!$A:$A,0))</f>
        <v>#N/A</v>
      </c>
      <c r="M712" s="1" t="e">
        <f t="shared" si="35"/>
        <v>#N/A</v>
      </c>
      <c r="N712" s="2" t="e">
        <f t="shared" si="36"/>
        <v>#N/A</v>
      </c>
      <c r="O712" t="str">
        <f t="shared" si="34"/>
        <v>A</v>
      </c>
    </row>
    <row r="713" spans="1:15" customFormat="1" hidden="1">
      <c r="A713">
        <v>10</v>
      </c>
      <c r="B713" t="s">
        <v>1443</v>
      </c>
      <c r="C713" t="s">
        <v>1482</v>
      </c>
      <c r="D713" t="s">
        <v>1483</v>
      </c>
      <c r="E713" t="s">
        <v>9</v>
      </c>
      <c r="F713" s="1">
        <v>77793672.75</v>
      </c>
      <c r="G713" s="1">
        <v>14271288.119999999</v>
      </c>
      <c r="H713" s="2">
        <v>5.45</v>
      </c>
      <c r="I713" s="1">
        <v>77793672.75</v>
      </c>
      <c r="J713" s="1">
        <v>14271288.119999999</v>
      </c>
      <c r="K713" s="2">
        <v>63522384.630000003</v>
      </c>
      <c r="L713" s="1" t="e">
        <f>INDEX(Cost!$D:$D,MATCH(รายละเอียด!$C713,Cost!$A:$A,0))</f>
        <v>#N/A</v>
      </c>
      <c r="M713" s="1" t="e">
        <f t="shared" si="35"/>
        <v>#N/A</v>
      </c>
      <c r="N713" s="2" t="e">
        <f t="shared" si="36"/>
        <v>#N/A</v>
      </c>
      <c r="O713" t="str">
        <f t="shared" si="34"/>
        <v>A</v>
      </c>
    </row>
    <row r="714" spans="1:15" customFormat="1" hidden="1">
      <c r="A714">
        <v>10</v>
      </c>
      <c r="B714" t="s">
        <v>1443</v>
      </c>
      <c r="C714" t="s">
        <v>1484</v>
      </c>
      <c r="D714" t="s">
        <v>1485</v>
      </c>
      <c r="E714" t="s">
        <v>9</v>
      </c>
      <c r="F714" s="1">
        <v>25228612.649999999</v>
      </c>
      <c r="G714" s="1">
        <v>6927339.3600000003</v>
      </c>
      <c r="H714" s="2">
        <v>3.64</v>
      </c>
      <c r="I714" s="1">
        <v>25228612.649999999</v>
      </c>
      <c r="J714" s="1">
        <v>6927339.3600000003</v>
      </c>
      <c r="K714" s="2">
        <v>18301273.289999999</v>
      </c>
      <c r="L714" s="1" t="e">
        <f>INDEX(Cost!$D:$D,MATCH(รายละเอียด!$C714,Cost!$A:$A,0))</f>
        <v>#N/A</v>
      </c>
      <c r="M714" s="1" t="e">
        <f t="shared" si="35"/>
        <v>#N/A</v>
      </c>
      <c r="N714" s="2" t="e">
        <f t="shared" si="36"/>
        <v>#N/A</v>
      </c>
      <c r="O714" t="str">
        <f t="shared" si="34"/>
        <v>A</v>
      </c>
    </row>
    <row r="715" spans="1:15" customFormat="1" hidden="1">
      <c r="A715">
        <v>10</v>
      </c>
      <c r="B715" t="s">
        <v>1443</v>
      </c>
      <c r="C715" t="s">
        <v>1486</v>
      </c>
      <c r="D715" t="s">
        <v>1487</v>
      </c>
      <c r="E715" t="s">
        <v>9</v>
      </c>
      <c r="F715" s="1">
        <v>31946212</v>
      </c>
      <c r="G715" s="1">
        <v>11631791.75</v>
      </c>
      <c r="H715" s="2">
        <v>2.75</v>
      </c>
      <c r="I715" s="1">
        <v>31946212</v>
      </c>
      <c r="J715" s="1">
        <v>11631791.75</v>
      </c>
      <c r="K715" s="2">
        <v>20314420.25</v>
      </c>
      <c r="L715" s="1" t="e">
        <f>INDEX(Cost!$D:$D,MATCH(รายละเอียด!$C715,Cost!$A:$A,0))</f>
        <v>#N/A</v>
      </c>
      <c r="M715" s="1" t="e">
        <f t="shared" si="35"/>
        <v>#N/A</v>
      </c>
      <c r="N715" s="2" t="e">
        <f t="shared" si="36"/>
        <v>#N/A</v>
      </c>
      <c r="O715" t="str">
        <f t="shared" si="34"/>
        <v>B</v>
      </c>
    </row>
    <row r="716" spans="1:15" customFormat="1" hidden="1">
      <c r="A716">
        <v>10</v>
      </c>
      <c r="B716" t="s">
        <v>1488</v>
      </c>
      <c r="C716" t="s">
        <v>1489</v>
      </c>
      <c r="D716" t="s">
        <v>1490</v>
      </c>
      <c r="E716" t="s">
        <v>47</v>
      </c>
      <c r="F716" s="1">
        <v>167395480.28999999</v>
      </c>
      <c r="G716" s="1">
        <v>118876670.72</v>
      </c>
      <c r="H716" s="2">
        <v>1.41</v>
      </c>
      <c r="I716" s="1">
        <v>167395480.28999999</v>
      </c>
      <c r="J716" s="1">
        <v>118876670.72</v>
      </c>
      <c r="K716" s="2">
        <v>48518809.57</v>
      </c>
      <c r="L716" s="1" t="e">
        <f>INDEX(Cost!$D:$D,MATCH(รายละเอียด!$C716,Cost!$A:$A,0))</f>
        <v>#N/A</v>
      </c>
      <c r="M716" s="1" t="e">
        <f t="shared" si="35"/>
        <v>#N/A</v>
      </c>
      <c r="N716" s="2" t="e">
        <f t="shared" si="36"/>
        <v>#N/A</v>
      </c>
      <c r="O716" t="str">
        <f t="shared" si="34"/>
        <v>not</v>
      </c>
    </row>
    <row r="717" spans="1:15" customFormat="1" hidden="1">
      <c r="A717">
        <v>10</v>
      </c>
      <c r="B717" t="s">
        <v>1488</v>
      </c>
      <c r="C717" t="s">
        <v>1491</v>
      </c>
      <c r="D717" t="s">
        <v>1492</v>
      </c>
      <c r="E717" t="s">
        <v>9</v>
      </c>
      <c r="F717" s="1">
        <v>22024785.280000001</v>
      </c>
      <c r="G717" s="1">
        <v>15760670.890000001</v>
      </c>
      <c r="H717" s="2">
        <v>1.4</v>
      </c>
      <c r="I717" s="1">
        <v>22024785.280000001</v>
      </c>
      <c r="J717" s="1">
        <v>15760670.890000001</v>
      </c>
      <c r="K717" s="2">
        <v>6264114.3899999997</v>
      </c>
      <c r="L717" s="1" t="e">
        <f>INDEX(Cost!$D:$D,MATCH(รายละเอียด!$C717,Cost!$A:$A,0))</f>
        <v>#N/A</v>
      </c>
      <c r="M717" s="1" t="e">
        <f t="shared" si="35"/>
        <v>#N/A</v>
      </c>
      <c r="N717" s="2" t="e">
        <f t="shared" si="36"/>
        <v>#N/A</v>
      </c>
      <c r="O717" t="str">
        <f t="shared" si="34"/>
        <v>not</v>
      </c>
    </row>
    <row r="718" spans="1:15" customFormat="1" hidden="1">
      <c r="A718">
        <v>10</v>
      </c>
      <c r="B718" t="s">
        <v>1488</v>
      </c>
      <c r="C718" t="s">
        <v>1493</v>
      </c>
      <c r="D718" t="s">
        <v>1494</v>
      </c>
      <c r="E718" t="s">
        <v>9</v>
      </c>
      <c r="F718" s="1">
        <v>34383030.990000002</v>
      </c>
      <c r="G718" s="1">
        <v>22303317</v>
      </c>
      <c r="H718" s="2">
        <v>1.54</v>
      </c>
      <c r="I718" s="1">
        <v>34254430.990000002</v>
      </c>
      <c r="J718" s="1">
        <v>22303317</v>
      </c>
      <c r="K718" s="2">
        <v>11951113.99</v>
      </c>
      <c r="L718" s="1" t="e">
        <f>INDEX(Cost!$D:$D,MATCH(รายละเอียด!$C718,Cost!$A:$A,0))</f>
        <v>#N/A</v>
      </c>
      <c r="M718" s="1" t="e">
        <f t="shared" si="35"/>
        <v>#N/A</v>
      </c>
      <c r="N718" s="2" t="e">
        <f t="shared" si="36"/>
        <v>#N/A</v>
      </c>
      <c r="O718" t="str">
        <f t="shared" si="34"/>
        <v>D</v>
      </c>
    </row>
    <row r="719" spans="1:15" customFormat="1" hidden="1">
      <c r="A719">
        <v>10</v>
      </c>
      <c r="B719" t="s">
        <v>1488</v>
      </c>
      <c r="C719" t="s">
        <v>1495</v>
      </c>
      <c r="D719" t="s">
        <v>1496</v>
      </c>
      <c r="E719" t="s">
        <v>9</v>
      </c>
      <c r="F719" s="1">
        <v>11853905.380000001</v>
      </c>
      <c r="G719" s="1">
        <v>13309186.539999999</v>
      </c>
      <c r="H719" s="2">
        <v>0.89</v>
      </c>
      <c r="I719" s="1">
        <v>11853405.380000001</v>
      </c>
      <c r="J719" s="1">
        <v>13309186.539999999</v>
      </c>
      <c r="K719" s="2">
        <v>-1455781.16</v>
      </c>
      <c r="L719" s="1" t="e">
        <f>INDEX(Cost!$D:$D,MATCH(รายละเอียด!$C719,Cost!$A:$A,0))</f>
        <v>#N/A</v>
      </c>
      <c r="M719" s="1" t="e">
        <f t="shared" si="35"/>
        <v>#N/A</v>
      </c>
      <c r="N719" s="2" t="e">
        <f t="shared" si="36"/>
        <v>#N/A</v>
      </c>
      <c r="O719" t="str">
        <f t="shared" si="34"/>
        <v>not</v>
      </c>
    </row>
    <row r="720" spans="1:15" customFormat="1" hidden="1">
      <c r="A720">
        <v>10</v>
      </c>
      <c r="B720" t="s">
        <v>1488</v>
      </c>
      <c r="C720" t="s">
        <v>1497</v>
      </c>
      <c r="D720" t="s">
        <v>1498</v>
      </c>
      <c r="E720" t="s">
        <v>9</v>
      </c>
      <c r="F720" s="1">
        <v>28812541.16</v>
      </c>
      <c r="G720" s="1">
        <v>5795785.0599999996</v>
      </c>
      <c r="H720" s="2">
        <v>4.97</v>
      </c>
      <c r="I720" s="1">
        <v>28807541.16</v>
      </c>
      <c r="J720" s="1">
        <v>5795785.0599999996</v>
      </c>
      <c r="K720" s="2">
        <v>23011756.100000001</v>
      </c>
      <c r="L720" s="1" t="e">
        <f>INDEX(Cost!$D:$D,MATCH(รายละเอียด!$C720,Cost!$A:$A,0))</f>
        <v>#N/A</v>
      </c>
      <c r="M720" s="1" t="e">
        <f t="shared" si="35"/>
        <v>#N/A</v>
      </c>
      <c r="N720" s="2" t="e">
        <f t="shared" si="36"/>
        <v>#N/A</v>
      </c>
      <c r="O720" t="str">
        <f t="shared" si="34"/>
        <v>A</v>
      </c>
    </row>
    <row r="721" spans="1:15" customFormat="1" hidden="1">
      <c r="A721">
        <v>10</v>
      </c>
      <c r="B721" t="s">
        <v>1488</v>
      </c>
      <c r="C721" t="s">
        <v>1499</v>
      </c>
      <c r="D721" t="s">
        <v>1500</v>
      </c>
      <c r="E721" t="s">
        <v>9</v>
      </c>
      <c r="F721" s="1">
        <v>26715694.34</v>
      </c>
      <c r="G721" s="1">
        <v>32247280</v>
      </c>
      <c r="H721" s="2">
        <v>0.83</v>
      </c>
      <c r="I721" s="1">
        <v>26710894.34</v>
      </c>
      <c r="J721" s="1">
        <v>32247280</v>
      </c>
      <c r="K721" s="2">
        <v>-5536385.6600000001</v>
      </c>
      <c r="L721" s="1" t="e">
        <f>INDEX(Cost!$D:$D,MATCH(รายละเอียด!$C721,Cost!$A:$A,0))</f>
        <v>#N/A</v>
      </c>
      <c r="M721" s="1" t="e">
        <f t="shared" si="35"/>
        <v>#N/A</v>
      </c>
      <c r="N721" s="2" t="e">
        <f t="shared" si="36"/>
        <v>#N/A</v>
      </c>
      <c r="O721" t="str">
        <f t="shared" si="34"/>
        <v>not</v>
      </c>
    </row>
    <row r="722" spans="1:15" customFormat="1" hidden="1">
      <c r="A722">
        <v>10</v>
      </c>
      <c r="B722" t="s">
        <v>1488</v>
      </c>
      <c r="C722" t="s">
        <v>1501</v>
      </c>
      <c r="D722" t="s">
        <v>1502</v>
      </c>
      <c r="E722" t="s">
        <v>9</v>
      </c>
      <c r="F722" s="1">
        <v>24449360.43</v>
      </c>
      <c r="G722" s="1">
        <v>7514214.1200000001</v>
      </c>
      <c r="H722" s="2">
        <v>3.25</v>
      </c>
      <c r="I722" s="1">
        <v>24378010.43</v>
      </c>
      <c r="J722" s="1">
        <v>7514214.1200000001</v>
      </c>
      <c r="K722" s="2">
        <v>16863796.309999999</v>
      </c>
      <c r="L722" s="1" t="e">
        <f>INDEX(Cost!$D:$D,MATCH(รายละเอียด!$C722,Cost!$A:$A,0))</f>
        <v>#N/A</v>
      </c>
      <c r="M722" s="1" t="e">
        <f t="shared" si="35"/>
        <v>#N/A</v>
      </c>
      <c r="N722" s="2" t="e">
        <f t="shared" si="36"/>
        <v>#N/A</v>
      </c>
      <c r="O722" t="str">
        <f t="shared" si="34"/>
        <v>A</v>
      </c>
    </row>
    <row r="723" spans="1:15" customFormat="1" hidden="1">
      <c r="A723">
        <v>10</v>
      </c>
      <c r="B723" t="s">
        <v>1503</v>
      </c>
      <c r="C723" t="s">
        <v>1504</v>
      </c>
      <c r="D723" t="s">
        <v>1505</v>
      </c>
      <c r="E723" t="s">
        <v>6</v>
      </c>
      <c r="F723" s="1">
        <v>1353031655.3699999</v>
      </c>
      <c r="G723" s="1">
        <v>917212516.47000003</v>
      </c>
      <c r="H723" s="2">
        <v>1.48</v>
      </c>
      <c r="I723" s="1">
        <v>1353031655.3699999</v>
      </c>
      <c r="J723" s="1">
        <v>917212516.47000003</v>
      </c>
      <c r="K723" s="2">
        <v>435819138.89999998</v>
      </c>
      <c r="L723" s="1" t="e">
        <f>INDEX(Cost!$D:$D,MATCH(รายละเอียด!$C723,Cost!$A:$A,0))</f>
        <v>#N/A</v>
      </c>
      <c r="M723" s="1" t="e">
        <f t="shared" si="35"/>
        <v>#N/A</v>
      </c>
      <c r="N723" s="2" t="e">
        <f t="shared" si="36"/>
        <v>#N/A</v>
      </c>
      <c r="O723" t="str">
        <f t="shared" si="34"/>
        <v>not</v>
      </c>
    </row>
    <row r="724" spans="1:15" customFormat="1" hidden="1">
      <c r="A724">
        <v>10</v>
      </c>
      <c r="B724" t="s">
        <v>1503</v>
      </c>
      <c r="C724" t="s">
        <v>1506</v>
      </c>
      <c r="D724" t="s">
        <v>1507</v>
      </c>
      <c r="E724" t="s">
        <v>9</v>
      </c>
      <c r="F724" s="1">
        <v>35341632.390000001</v>
      </c>
      <c r="G724" s="1">
        <v>32783964.030000001</v>
      </c>
      <c r="H724" s="2">
        <v>1.08</v>
      </c>
      <c r="I724" s="1">
        <v>35341632.390000001</v>
      </c>
      <c r="J724" s="1">
        <v>32783964.030000001</v>
      </c>
      <c r="K724" s="2">
        <v>2557668.36</v>
      </c>
      <c r="L724" s="1" t="e">
        <f>INDEX(Cost!$D:$D,MATCH(รายละเอียด!$C724,Cost!$A:$A,0))</f>
        <v>#N/A</v>
      </c>
      <c r="M724" s="1" t="e">
        <f t="shared" si="35"/>
        <v>#N/A</v>
      </c>
      <c r="N724" s="2" t="e">
        <f t="shared" si="36"/>
        <v>#N/A</v>
      </c>
      <c r="O724" t="str">
        <f t="shared" si="34"/>
        <v>not</v>
      </c>
    </row>
    <row r="725" spans="1:15" customFormat="1" hidden="1">
      <c r="A725">
        <v>10</v>
      </c>
      <c r="B725" t="s">
        <v>1503</v>
      </c>
      <c r="C725" t="s">
        <v>1508</v>
      </c>
      <c r="D725" t="s">
        <v>1509</v>
      </c>
      <c r="E725" t="s">
        <v>9</v>
      </c>
      <c r="F725" s="1">
        <v>55924360.939999998</v>
      </c>
      <c r="G725" s="1">
        <v>14368694.51</v>
      </c>
      <c r="H725" s="2">
        <v>3.89</v>
      </c>
      <c r="I725" s="1">
        <v>55826360.939999998</v>
      </c>
      <c r="J725" s="1">
        <v>14368694.51</v>
      </c>
      <c r="K725" s="2">
        <v>41457666.43</v>
      </c>
      <c r="L725" s="1" t="e">
        <f>INDEX(Cost!$D:$D,MATCH(รายละเอียด!$C725,Cost!$A:$A,0))</f>
        <v>#N/A</v>
      </c>
      <c r="M725" s="1" t="e">
        <f t="shared" si="35"/>
        <v>#N/A</v>
      </c>
      <c r="N725" s="2" t="e">
        <f t="shared" si="36"/>
        <v>#N/A</v>
      </c>
      <c r="O725" t="str">
        <f t="shared" si="34"/>
        <v>A</v>
      </c>
    </row>
    <row r="726" spans="1:15" customFormat="1" hidden="1">
      <c r="A726">
        <v>10</v>
      </c>
      <c r="B726" t="s">
        <v>1503</v>
      </c>
      <c r="C726" t="s">
        <v>1510</v>
      </c>
      <c r="D726" t="s">
        <v>1511</v>
      </c>
      <c r="E726" t="s">
        <v>9</v>
      </c>
      <c r="F726" s="1">
        <v>227093399.47</v>
      </c>
      <c r="G726" s="1">
        <v>33657827.539999999</v>
      </c>
      <c r="H726" s="2">
        <v>6.75</v>
      </c>
      <c r="I726" s="1">
        <v>227093399.47</v>
      </c>
      <c r="J726" s="1">
        <v>33657827.539999999</v>
      </c>
      <c r="K726" s="2">
        <v>193435571.93000001</v>
      </c>
      <c r="L726" s="1" t="e">
        <f>INDEX(Cost!$D:$D,MATCH(รายละเอียด!$C726,Cost!$A:$A,0))</f>
        <v>#N/A</v>
      </c>
      <c r="M726" s="1" t="e">
        <f t="shared" si="35"/>
        <v>#N/A</v>
      </c>
      <c r="N726" s="2" t="e">
        <f t="shared" si="36"/>
        <v>#N/A</v>
      </c>
      <c r="O726" t="str">
        <f t="shared" si="34"/>
        <v>A</v>
      </c>
    </row>
    <row r="727" spans="1:15" customFormat="1" hidden="1">
      <c r="A727">
        <v>10</v>
      </c>
      <c r="B727" t="s">
        <v>1503</v>
      </c>
      <c r="C727" t="s">
        <v>1512</v>
      </c>
      <c r="D727" t="s">
        <v>1513</v>
      </c>
      <c r="E727" t="s">
        <v>9</v>
      </c>
      <c r="F727" s="1">
        <v>66579803.609999999</v>
      </c>
      <c r="G727" s="1">
        <v>41988917.829999998</v>
      </c>
      <c r="H727" s="2">
        <v>1.59</v>
      </c>
      <c r="I727" s="1">
        <v>66579803.609999999</v>
      </c>
      <c r="J727" s="1">
        <v>41988917.829999998</v>
      </c>
      <c r="K727" s="2">
        <v>24590885.780000001</v>
      </c>
      <c r="L727" s="1" t="e">
        <f>INDEX(Cost!$D:$D,MATCH(รายละเอียด!$C727,Cost!$A:$A,0))</f>
        <v>#N/A</v>
      </c>
      <c r="M727" s="1" t="e">
        <f t="shared" si="35"/>
        <v>#N/A</v>
      </c>
      <c r="N727" s="2" t="e">
        <f t="shared" si="36"/>
        <v>#N/A</v>
      </c>
      <c r="O727" t="str">
        <f t="shared" si="34"/>
        <v>D</v>
      </c>
    </row>
    <row r="728" spans="1:15" customFormat="1" hidden="1">
      <c r="A728">
        <v>10</v>
      </c>
      <c r="B728" t="s">
        <v>1503</v>
      </c>
      <c r="C728" t="s">
        <v>1514</v>
      </c>
      <c r="D728" t="s">
        <v>1515</v>
      </c>
      <c r="E728" t="s">
        <v>9</v>
      </c>
      <c r="F728" s="1">
        <v>96863542.400000006</v>
      </c>
      <c r="G728" s="1">
        <v>12528993.09</v>
      </c>
      <c r="H728" s="2">
        <v>7.73</v>
      </c>
      <c r="I728" s="1">
        <v>96863542.400000006</v>
      </c>
      <c r="J728" s="1">
        <v>12528993.09</v>
      </c>
      <c r="K728" s="2">
        <v>84334549.310000002</v>
      </c>
      <c r="L728" s="1" t="e">
        <f>INDEX(Cost!$D:$D,MATCH(รายละเอียด!$C728,Cost!$A:$A,0))</f>
        <v>#N/A</v>
      </c>
      <c r="M728" s="1" t="e">
        <f t="shared" si="35"/>
        <v>#N/A</v>
      </c>
      <c r="N728" s="2" t="e">
        <f t="shared" si="36"/>
        <v>#N/A</v>
      </c>
      <c r="O728" t="str">
        <f t="shared" si="34"/>
        <v>A</v>
      </c>
    </row>
    <row r="729" spans="1:15" customFormat="1" hidden="1">
      <c r="A729">
        <v>10</v>
      </c>
      <c r="B729" t="s">
        <v>1503</v>
      </c>
      <c r="C729" t="s">
        <v>1516</v>
      </c>
      <c r="D729" t="s">
        <v>1517</v>
      </c>
      <c r="E729" t="s">
        <v>9</v>
      </c>
      <c r="F729" s="1">
        <v>35969508.770000003</v>
      </c>
      <c r="G729" s="1">
        <v>21372448.219999999</v>
      </c>
      <c r="H729" s="2">
        <v>1.68</v>
      </c>
      <c r="I729" s="1">
        <v>35969508.770000003</v>
      </c>
      <c r="J729" s="1">
        <v>21372448.219999999</v>
      </c>
      <c r="K729" s="2">
        <v>14597060.550000001</v>
      </c>
      <c r="L729" s="1" t="e">
        <f>INDEX(Cost!$D:$D,MATCH(รายละเอียด!$C729,Cost!$A:$A,0))</f>
        <v>#N/A</v>
      </c>
      <c r="M729" s="1" t="e">
        <f t="shared" si="35"/>
        <v>#N/A</v>
      </c>
      <c r="N729" s="2" t="e">
        <f t="shared" si="36"/>
        <v>#N/A</v>
      </c>
      <c r="O729" t="str">
        <f t="shared" si="34"/>
        <v>D</v>
      </c>
    </row>
    <row r="730" spans="1:15" customFormat="1" hidden="1">
      <c r="A730">
        <v>10</v>
      </c>
      <c r="B730" t="s">
        <v>1503</v>
      </c>
      <c r="C730" t="s">
        <v>1518</v>
      </c>
      <c r="D730" t="s">
        <v>1519</v>
      </c>
      <c r="E730" t="s">
        <v>9</v>
      </c>
      <c r="F730" s="1">
        <v>109875926.06999999</v>
      </c>
      <c r="G730" s="1">
        <v>18890091.010000002</v>
      </c>
      <c r="H730" s="2">
        <v>5.82</v>
      </c>
      <c r="I730" s="1">
        <v>109875926.06999999</v>
      </c>
      <c r="J730" s="1">
        <v>18890091.010000002</v>
      </c>
      <c r="K730" s="2">
        <v>90985835.060000002</v>
      </c>
      <c r="L730" s="1" t="e">
        <f>INDEX(Cost!$D:$D,MATCH(รายละเอียด!$C730,Cost!$A:$A,0))</f>
        <v>#N/A</v>
      </c>
      <c r="M730" s="1" t="e">
        <f t="shared" si="35"/>
        <v>#N/A</v>
      </c>
      <c r="N730" s="2" t="e">
        <f t="shared" si="36"/>
        <v>#N/A</v>
      </c>
      <c r="O730" t="str">
        <f t="shared" si="34"/>
        <v>A</v>
      </c>
    </row>
    <row r="731" spans="1:15" customFormat="1" hidden="1">
      <c r="A731">
        <v>10</v>
      </c>
      <c r="B731" t="s">
        <v>1503</v>
      </c>
      <c r="C731" t="s">
        <v>1520</v>
      </c>
      <c r="D731" t="s">
        <v>1521</v>
      </c>
      <c r="E731" t="s">
        <v>9</v>
      </c>
      <c r="F731" s="1">
        <v>136024704.59</v>
      </c>
      <c r="G731" s="1">
        <v>100905285.76000001</v>
      </c>
      <c r="H731" s="2">
        <v>1.35</v>
      </c>
      <c r="I731" s="1">
        <v>135511704.59</v>
      </c>
      <c r="J731" s="1">
        <v>100905285.76000001</v>
      </c>
      <c r="K731" s="2">
        <v>34606418.829999998</v>
      </c>
      <c r="L731" s="1" t="e">
        <f>INDEX(Cost!$D:$D,MATCH(รายละเอียด!$C731,Cost!$A:$A,0))</f>
        <v>#N/A</v>
      </c>
      <c r="M731" s="1" t="e">
        <f t="shared" si="35"/>
        <v>#N/A</v>
      </c>
      <c r="N731" s="2" t="e">
        <f t="shared" si="36"/>
        <v>#N/A</v>
      </c>
      <c r="O731" t="str">
        <f t="shared" si="34"/>
        <v>not</v>
      </c>
    </row>
    <row r="732" spans="1:15" customFormat="1" hidden="1">
      <c r="A732">
        <v>10</v>
      </c>
      <c r="B732" t="s">
        <v>1503</v>
      </c>
      <c r="C732" t="s">
        <v>1522</v>
      </c>
      <c r="D732" t="s">
        <v>1523</v>
      </c>
      <c r="E732" t="s">
        <v>9</v>
      </c>
      <c r="F732" s="1">
        <v>37221355.869999997</v>
      </c>
      <c r="G732" s="1">
        <v>18276989.25</v>
      </c>
      <c r="H732" s="2">
        <v>2.04</v>
      </c>
      <c r="I732" s="1">
        <v>37221355.869999997</v>
      </c>
      <c r="J732" s="1">
        <v>18276989.25</v>
      </c>
      <c r="K732" s="2">
        <v>18944366.620000001</v>
      </c>
      <c r="L732" s="1" t="e">
        <f>INDEX(Cost!$D:$D,MATCH(รายละเอียด!$C732,Cost!$A:$A,0))</f>
        <v>#N/A</v>
      </c>
      <c r="M732" s="1" t="e">
        <f t="shared" si="35"/>
        <v>#N/A</v>
      </c>
      <c r="N732" s="2" t="e">
        <f t="shared" si="36"/>
        <v>#N/A</v>
      </c>
      <c r="O732" t="str">
        <f t="shared" si="34"/>
        <v>C</v>
      </c>
    </row>
    <row r="733" spans="1:15" customFormat="1" hidden="1">
      <c r="A733">
        <v>10</v>
      </c>
      <c r="B733" t="s">
        <v>1503</v>
      </c>
      <c r="C733" t="s">
        <v>1524</v>
      </c>
      <c r="D733" t="s">
        <v>1525</v>
      </c>
      <c r="E733" t="s">
        <v>9</v>
      </c>
      <c r="F733" s="1">
        <v>79312291.769999996</v>
      </c>
      <c r="G733" s="1">
        <v>30023664.690000001</v>
      </c>
      <c r="H733" s="2">
        <v>2.64</v>
      </c>
      <c r="I733" s="1">
        <v>79312291.769999996</v>
      </c>
      <c r="J733" s="1">
        <v>30023664.690000001</v>
      </c>
      <c r="K733" s="2">
        <v>49288627.079999998</v>
      </c>
      <c r="L733" s="1" t="e">
        <f>INDEX(Cost!$D:$D,MATCH(รายละเอียด!$C733,Cost!$A:$A,0))</f>
        <v>#N/A</v>
      </c>
      <c r="M733" s="1" t="e">
        <f t="shared" si="35"/>
        <v>#N/A</v>
      </c>
      <c r="N733" s="2" t="e">
        <f t="shared" si="36"/>
        <v>#N/A</v>
      </c>
      <c r="O733" t="str">
        <f t="shared" si="34"/>
        <v>B</v>
      </c>
    </row>
    <row r="734" spans="1:15" customFormat="1" hidden="1">
      <c r="A734">
        <v>10</v>
      </c>
      <c r="B734" t="s">
        <v>1503</v>
      </c>
      <c r="C734" t="s">
        <v>1526</v>
      </c>
      <c r="D734" t="s">
        <v>1527</v>
      </c>
      <c r="E734" t="s">
        <v>47</v>
      </c>
      <c r="F734" s="1">
        <v>174860142.72999999</v>
      </c>
      <c r="G734" s="1">
        <v>128969757.13</v>
      </c>
      <c r="H734" s="2">
        <v>1.36</v>
      </c>
      <c r="I734" s="1">
        <v>174845142.72999999</v>
      </c>
      <c r="J734" s="1">
        <v>128969757.13</v>
      </c>
      <c r="K734" s="2">
        <v>45875385.600000001</v>
      </c>
      <c r="L734" s="1" t="e">
        <f>INDEX(Cost!$D:$D,MATCH(รายละเอียด!$C734,Cost!$A:$A,0))</f>
        <v>#N/A</v>
      </c>
      <c r="M734" s="1" t="e">
        <f t="shared" si="35"/>
        <v>#N/A</v>
      </c>
      <c r="N734" s="2" t="e">
        <f t="shared" si="36"/>
        <v>#N/A</v>
      </c>
      <c r="O734" t="str">
        <f t="shared" si="34"/>
        <v>not</v>
      </c>
    </row>
    <row r="735" spans="1:15" customFormat="1" hidden="1">
      <c r="A735">
        <v>10</v>
      </c>
      <c r="B735" t="s">
        <v>1503</v>
      </c>
      <c r="C735" t="s">
        <v>1528</v>
      </c>
      <c r="D735" t="s">
        <v>1529</v>
      </c>
      <c r="E735" t="s">
        <v>9</v>
      </c>
      <c r="F735" s="1">
        <v>103987400.06999999</v>
      </c>
      <c r="G735" s="1">
        <v>33456210.199999999</v>
      </c>
      <c r="H735" s="2">
        <v>3.11</v>
      </c>
      <c r="I735" s="1">
        <v>103987400.06999999</v>
      </c>
      <c r="J735" s="1">
        <v>33456210.199999999</v>
      </c>
      <c r="K735" s="2">
        <v>70531189.870000005</v>
      </c>
      <c r="L735" s="1" t="e">
        <f>INDEX(Cost!$D:$D,MATCH(รายละเอียด!$C735,Cost!$A:$A,0))</f>
        <v>#N/A</v>
      </c>
      <c r="M735" s="1" t="e">
        <f t="shared" si="35"/>
        <v>#N/A</v>
      </c>
      <c r="N735" s="2" t="e">
        <f t="shared" si="36"/>
        <v>#N/A</v>
      </c>
      <c r="O735" t="str">
        <f t="shared" si="34"/>
        <v>A</v>
      </c>
    </row>
    <row r="736" spans="1:15" customFormat="1" hidden="1">
      <c r="A736">
        <v>10</v>
      </c>
      <c r="B736" t="s">
        <v>1503</v>
      </c>
      <c r="C736" t="s">
        <v>1530</v>
      </c>
      <c r="D736" t="s">
        <v>1531</v>
      </c>
      <c r="E736" t="s">
        <v>9</v>
      </c>
      <c r="F736" s="1">
        <v>13936290.140000001</v>
      </c>
      <c r="G736" s="1">
        <v>5697271.1900000004</v>
      </c>
      <c r="H736" s="2">
        <v>2.4500000000000002</v>
      </c>
      <c r="I736" s="1">
        <v>13936290.140000001</v>
      </c>
      <c r="J736" s="1">
        <v>5697271.1900000004</v>
      </c>
      <c r="K736" s="2">
        <v>8239018.9500000002</v>
      </c>
      <c r="L736" s="1" t="e">
        <f>INDEX(Cost!$D:$D,MATCH(รายละเอียด!$C736,Cost!$A:$A,0))</f>
        <v>#N/A</v>
      </c>
      <c r="M736" s="1" t="e">
        <f t="shared" si="35"/>
        <v>#N/A</v>
      </c>
      <c r="N736" s="2" t="e">
        <f t="shared" si="36"/>
        <v>#N/A</v>
      </c>
      <c r="O736" t="str">
        <f t="shared" si="34"/>
        <v>C</v>
      </c>
    </row>
    <row r="737" spans="1:15" customFormat="1" hidden="1">
      <c r="A737">
        <v>10</v>
      </c>
      <c r="B737" t="s">
        <v>1503</v>
      </c>
      <c r="C737" t="s">
        <v>1532</v>
      </c>
      <c r="D737" t="s">
        <v>1533</v>
      </c>
      <c r="E737" t="s">
        <v>9</v>
      </c>
      <c r="F737" s="1">
        <v>19430687.739999998</v>
      </c>
      <c r="G737" s="1">
        <v>17188262.120000001</v>
      </c>
      <c r="H737" s="2">
        <v>1.1299999999999999</v>
      </c>
      <c r="I737" s="1">
        <v>19430687.739999998</v>
      </c>
      <c r="J737" s="1">
        <v>17188262.120000001</v>
      </c>
      <c r="K737" s="2">
        <v>2242425.62</v>
      </c>
      <c r="L737" s="1" t="e">
        <f>INDEX(Cost!$D:$D,MATCH(รายละเอียด!$C737,Cost!$A:$A,0))</f>
        <v>#N/A</v>
      </c>
      <c r="M737" s="1" t="e">
        <f t="shared" si="35"/>
        <v>#N/A</v>
      </c>
      <c r="N737" s="2" t="e">
        <f t="shared" si="36"/>
        <v>#N/A</v>
      </c>
      <c r="O737" t="str">
        <f t="shared" si="34"/>
        <v>not</v>
      </c>
    </row>
    <row r="738" spans="1:15" customFormat="1" hidden="1">
      <c r="A738">
        <v>10</v>
      </c>
      <c r="B738" t="s">
        <v>1503</v>
      </c>
      <c r="C738" t="s">
        <v>1534</v>
      </c>
      <c r="D738" t="s">
        <v>1535</v>
      </c>
      <c r="E738" t="s">
        <v>9</v>
      </c>
      <c r="F738" s="1">
        <v>35796641.119999997</v>
      </c>
      <c r="G738" s="1">
        <v>11333317.619999999</v>
      </c>
      <c r="H738" s="2">
        <v>3.16</v>
      </c>
      <c r="I738" s="1">
        <v>35796641.119999997</v>
      </c>
      <c r="J738" s="1">
        <v>11333317.619999999</v>
      </c>
      <c r="K738" s="2">
        <v>24463323.5</v>
      </c>
      <c r="L738" s="1" t="e">
        <f>INDEX(Cost!$D:$D,MATCH(รายละเอียด!$C738,Cost!$A:$A,0))</f>
        <v>#N/A</v>
      </c>
      <c r="M738" s="1" t="e">
        <f t="shared" si="35"/>
        <v>#N/A</v>
      </c>
      <c r="N738" s="2" t="e">
        <f t="shared" si="36"/>
        <v>#N/A</v>
      </c>
      <c r="O738" t="str">
        <f t="shared" si="34"/>
        <v>A</v>
      </c>
    </row>
    <row r="739" spans="1:15" customFormat="1" hidden="1">
      <c r="A739">
        <v>10</v>
      </c>
      <c r="B739" t="s">
        <v>1503</v>
      </c>
      <c r="C739" t="s">
        <v>1536</v>
      </c>
      <c r="D739" t="s">
        <v>1537</v>
      </c>
      <c r="E739" t="s">
        <v>9</v>
      </c>
      <c r="F739" s="1">
        <v>42054904.979999997</v>
      </c>
      <c r="G739" s="1">
        <v>7972450.2400000002</v>
      </c>
      <c r="H739" s="2">
        <v>5.28</v>
      </c>
      <c r="I739" s="1">
        <v>42054904.979999997</v>
      </c>
      <c r="J739" s="1">
        <v>7972450.2400000002</v>
      </c>
      <c r="K739" s="2">
        <v>34082454.740000002</v>
      </c>
      <c r="L739" s="1" t="e">
        <f>INDEX(Cost!$D:$D,MATCH(รายละเอียด!$C739,Cost!$A:$A,0))</f>
        <v>#N/A</v>
      </c>
      <c r="M739" s="1" t="e">
        <f t="shared" si="35"/>
        <v>#N/A</v>
      </c>
      <c r="N739" s="2" t="e">
        <f t="shared" si="36"/>
        <v>#N/A</v>
      </c>
      <c r="O739" t="str">
        <f t="shared" si="34"/>
        <v>A</v>
      </c>
    </row>
    <row r="740" spans="1:15" customFormat="1" hidden="1">
      <c r="A740">
        <v>10</v>
      </c>
      <c r="B740" t="s">
        <v>1503</v>
      </c>
      <c r="C740" t="s">
        <v>1538</v>
      </c>
      <c r="D740" t="s">
        <v>1539</v>
      </c>
      <c r="E740" t="s">
        <v>9</v>
      </c>
      <c r="F740" s="1">
        <v>76125975.810000002</v>
      </c>
      <c r="G740" s="1">
        <v>13923039.68</v>
      </c>
      <c r="H740" s="2">
        <v>5.47</v>
      </c>
      <c r="I740" s="1">
        <v>76125975.810000002</v>
      </c>
      <c r="J740" s="1">
        <v>13923039.68</v>
      </c>
      <c r="K740" s="2">
        <v>62202936.130000003</v>
      </c>
      <c r="L740" s="1" t="e">
        <f>INDEX(Cost!$D:$D,MATCH(รายละเอียด!$C740,Cost!$A:$A,0))</f>
        <v>#N/A</v>
      </c>
      <c r="M740" s="1" t="e">
        <f t="shared" si="35"/>
        <v>#N/A</v>
      </c>
      <c r="N740" s="2" t="e">
        <f t="shared" si="36"/>
        <v>#N/A</v>
      </c>
      <c r="O740" t="str">
        <f t="shared" si="34"/>
        <v>A</v>
      </c>
    </row>
    <row r="741" spans="1:15" customFormat="1" hidden="1">
      <c r="A741">
        <v>10</v>
      </c>
      <c r="B741" t="s">
        <v>1503</v>
      </c>
      <c r="C741" t="s">
        <v>1540</v>
      </c>
      <c r="D741" t="s">
        <v>1541</v>
      </c>
      <c r="E741" t="s">
        <v>9</v>
      </c>
      <c r="F741" s="1">
        <v>28311261.789999999</v>
      </c>
      <c r="G741" s="1">
        <v>12571033.689999999</v>
      </c>
      <c r="H741" s="2">
        <v>2.25</v>
      </c>
      <c r="I741" s="1">
        <v>28311261.789999999</v>
      </c>
      <c r="J741" s="1">
        <v>12571033.689999999</v>
      </c>
      <c r="K741" s="2">
        <v>15740228.1</v>
      </c>
      <c r="L741" s="1" t="e">
        <f>INDEX(Cost!$D:$D,MATCH(รายละเอียด!$C741,Cost!$A:$A,0))</f>
        <v>#N/A</v>
      </c>
      <c r="M741" s="1" t="e">
        <f t="shared" si="35"/>
        <v>#N/A</v>
      </c>
      <c r="N741" s="2" t="e">
        <f t="shared" si="36"/>
        <v>#N/A</v>
      </c>
      <c r="O741" t="str">
        <f t="shared" si="34"/>
        <v>C</v>
      </c>
    </row>
    <row r="742" spans="1:15" customFormat="1" hidden="1">
      <c r="A742">
        <v>10</v>
      </c>
      <c r="B742" t="s">
        <v>1503</v>
      </c>
      <c r="C742" t="s">
        <v>1542</v>
      </c>
      <c r="D742" t="s">
        <v>1543</v>
      </c>
      <c r="E742" t="s">
        <v>47</v>
      </c>
      <c r="F742" s="1">
        <v>165802814.56999999</v>
      </c>
      <c r="G742" s="1">
        <v>122202533.94</v>
      </c>
      <c r="H742" s="2">
        <v>1.36</v>
      </c>
      <c r="I742" s="1">
        <v>165802814.56999999</v>
      </c>
      <c r="J742" s="1">
        <v>122202533.94</v>
      </c>
      <c r="K742" s="2">
        <v>43600280.630000003</v>
      </c>
      <c r="L742" s="1" t="e">
        <f>INDEX(Cost!$D:$D,MATCH(รายละเอียด!$C742,Cost!$A:$A,0))</f>
        <v>#N/A</v>
      </c>
      <c r="M742" s="1" t="e">
        <f t="shared" si="35"/>
        <v>#N/A</v>
      </c>
      <c r="N742" s="2" t="e">
        <f t="shared" si="36"/>
        <v>#N/A</v>
      </c>
      <c r="O742" t="str">
        <f t="shared" si="34"/>
        <v>not</v>
      </c>
    </row>
    <row r="743" spans="1:15" customFormat="1" hidden="1">
      <c r="A743">
        <v>10</v>
      </c>
      <c r="B743" t="s">
        <v>1503</v>
      </c>
      <c r="C743" t="s">
        <v>1544</v>
      </c>
      <c r="D743" t="s">
        <v>1545</v>
      </c>
      <c r="E743" t="s">
        <v>47</v>
      </c>
      <c r="F743" s="1">
        <v>167429366.80000001</v>
      </c>
      <c r="G743" s="1">
        <v>86651742.859999999</v>
      </c>
      <c r="H743" s="2">
        <v>1.93</v>
      </c>
      <c r="I743" s="1">
        <v>167429366.80000001</v>
      </c>
      <c r="J743" s="1">
        <v>86651742.859999999</v>
      </c>
      <c r="K743" s="2">
        <v>80777623.939999998</v>
      </c>
      <c r="L743" s="1" t="e">
        <f>INDEX(Cost!$D:$D,MATCH(รายละเอียด!$C743,Cost!$A:$A,0))</f>
        <v>#N/A</v>
      </c>
      <c r="M743" s="1" t="e">
        <f t="shared" si="35"/>
        <v>#N/A</v>
      </c>
      <c r="N743" s="2" t="e">
        <f t="shared" si="36"/>
        <v>#N/A</v>
      </c>
      <c r="O743" t="str">
        <f t="shared" si="34"/>
        <v>D</v>
      </c>
    </row>
    <row r="744" spans="1:15" customFormat="1" hidden="1">
      <c r="A744">
        <v>10</v>
      </c>
      <c r="B744" t="s">
        <v>1503</v>
      </c>
      <c r="C744" t="s">
        <v>1546</v>
      </c>
      <c r="D744" t="s">
        <v>1547</v>
      </c>
      <c r="E744" t="s">
        <v>9</v>
      </c>
      <c r="F744" s="1">
        <v>57731730.640000001</v>
      </c>
      <c r="G744" s="1">
        <v>22861436.780000001</v>
      </c>
      <c r="H744" s="2">
        <v>2.5299999999999998</v>
      </c>
      <c r="I744" s="1">
        <v>57731730.640000001</v>
      </c>
      <c r="J744" s="1">
        <v>22861436.780000001</v>
      </c>
      <c r="K744" s="2">
        <v>34870293.859999999</v>
      </c>
      <c r="L744" s="1" t="e">
        <f>INDEX(Cost!$D:$D,MATCH(รายละเอียด!$C744,Cost!$A:$A,0))</f>
        <v>#N/A</v>
      </c>
      <c r="M744" s="1" t="e">
        <f t="shared" si="35"/>
        <v>#N/A</v>
      </c>
      <c r="N744" s="2" t="e">
        <f t="shared" si="36"/>
        <v>#N/A</v>
      </c>
      <c r="O744" t="str">
        <f t="shared" si="34"/>
        <v>B</v>
      </c>
    </row>
    <row r="745" spans="1:15" customFormat="1" hidden="1">
      <c r="A745">
        <v>10</v>
      </c>
      <c r="B745" t="s">
        <v>1503</v>
      </c>
      <c r="C745" t="s">
        <v>1548</v>
      </c>
      <c r="D745" t="s">
        <v>1549</v>
      </c>
      <c r="E745" t="s">
        <v>9</v>
      </c>
      <c r="F745" s="1">
        <v>34165926.5</v>
      </c>
      <c r="G745" s="1">
        <v>10360922.6</v>
      </c>
      <c r="H745" s="2">
        <v>3.3</v>
      </c>
      <c r="I745" s="1">
        <v>34165926.5</v>
      </c>
      <c r="J745" s="1">
        <v>10360922.6</v>
      </c>
      <c r="K745" s="2">
        <v>23805003.899999999</v>
      </c>
      <c r="L745" s="1" t="e">
        <f>INDEX(Cost!$D:$D,MATCH(รายละเอียด!$C745,Cost!$A:$A,0))</f>
        <v>#N/A</v>
      </c>
      <c r="M745" s="1" t="e">
        <f t="shared" si="35"/>
        <v>#N/A</v>
      </c>
      <c r="N745" s="2" t="e">
        <f t="shared" si="36"/>
        <v>#N/A</v>
      </c>
      <c r="O745" t="str">
        <f t="shared" si="34"/>
        <v>A</v>
      </c>
    </row>
    <row r="746" spans="1:15" customFormat="1" hidden="1">
      <c r="A746">
        <v>10</v>
      </c>
      <c r="B746" t="s">
        <v>1503</v>
      </c>
      <c r="C746" t="s">
        <v>1550</v>
      </c>
      <c r="D746" t="s">
        <v>1551</v>
      </c>
      <c r="E746" t="s">
        <v>9</v>
      </c>
      <c r="F746" s="1">
        <v>22804569.09</v>
      </c>
      <c r="G746" s="1">
        <v>20686257.420000002</v>
      </c>
      <c r="H746" s="2">
        <v>1.1000000000000001</v>
      </c>
      <c r="I746" s="1">
        <v>22804569.09</v>
      </c>
      <c r="J746" s="1">
        <v>20686257.420000002</v>
      </c>
      <c r="K746" s="2">
        <v>2118311.67</v>
      </c>
      <c r="L746" s="1" t="e">
        <f>INDEX(Cost!$D:$D,MATCH(รายละเอียด!$C746,Cost!$A:$A,0))</f>
        <v>#N/A</v>
      </c>
      <c r="M746" s="1" t="e">
        <f t="shared" si="35"/>
        <v>#N/A</v>
      </c>
      <c r="N746" s="2" t="e">
        <f t="shared" si="36"/>
        <v>#N/A</v>
      </c>
      <c r="O746" t="str">
        <f t="shared" si="34"/>
        <v>not</v>
      </c>
    </row>
    <row r="747" spans="1:15" customFormat="1" hidden="1">
      <c r="A747">
        <v>10</v>
      </c>
      <c r="B747" t="s">
        <v>1503</v>
      </c>
      <c r="C747" t="s">
        <v>1552</v>
      </c>
      <c r="D747" t="s">
        <v>1553</v>
      </c>
      <c r="E747" t="s">
        <v>9</v>
      </c>
      <c r="F747" s="1">
        <v>44452470.130000003</v>
      </c>
      <c r="G747" s="1">
        <v>5656282.8899999997</v>
      </c>
      <c r="H747" s="2">
        <v>7.86</v>
      </c>
      <c r="I747" s="1">
        <v>44452470.130000003</v>
      </c>
      <c r="J747" s="1">
        <v>5656282.8899999997</v>
      </c>
      <c r="K747" s="2">
        <v>38796187.240000002</v>
      </c>
      <c r="L747" s="1" t="e">
        <f>INDEX(Cost!$D:$D,MATCH(รายละเอียด!$C747,Cost!$A:$A,0))</f>
        <v>#N/A</v>
      </c>
      <c r="M747" s="1" t="e">
        <f t="shared" si="35"/>
        <v>#N/A</v>
      </c>
      <c r="N747" s="2" t="e">
        <f t="shared" si="36"/>
        <v>#N/A</v>
      </c>
      <c r="O747" t="str">
        <f t="shared" si="34"/>
        <v>A</v>
      </c>
    </row>
    <row r="748" spans="1:15" customFormat="1" hidden="1">
      <c r="A748">
        <v>10</v>
      </c>
      <c r="B748" t="s">
        <v>1503</v>
      </c>
      <c r="C748" t="s">
        <v>1554</v>
      </c>
      <c r="D748" t="s">
        <v>1555</v>
      </c>
      <c r="E748" t="s">
        <v>9</v>
      </c>
      <c r="F748" s="1">
        <v>31193443.870000001</v>
      </c>
      <c r="G748" s="1">
        <v>10245012.619999999</v>
      </c>
      <c r="H748" s="2">
        <v>3.04</v>
      </c>
      <c r="I748" s="1">
        <v>31128860.870000001</v>
      </c>
      <c r="J748" s="1">
        <v>10245012.619999999</v>
      </c>
      <c r="K748" s="2">
        <v>20883848.25</v>
      </c>
      <c r="L748" s="1" t="e">
        <f>INDEX(Cost!$D:$D,MATCH(รายละเอียด!$C748,Cost!$A:$A,0))</f>
        <v>#N/A</v>
      </c>
      <c r="M748" s="1" t="e">
        <f t="shared" si="35"/>
        <v>#N/A</v>
      </c>
      <c r="N748" s="2" t="e">
        <f t="shared" si="36"/>
        <v>#N/A</v>
      </c>
      <c r="O748" t="str">
        <f t="shared" si="34"/>
        <v>A</v>
      </c>
    </row>
    <row r="749" spans="1:15" customFormat="1" hidden="1">
      <c r="A749">
        <v>11</v>
      </c>
      <c r="B749" t="s">
        <v>1556</v>
      </c>
      <c r="C749" t="s">
        <v>1557</v>
      </c>
      <c r="D749" t="s">
        <v>1558</v>
      </c>
      <c r="E749" t="s">
        <v>47</v>
      </c>
      <c r="F749" s="1">
        <v>462230723.36000001</v>
      </c>
      <c r="G749" s="1">
        <v>200181434.77000001</v>
      </c>
      <c r="H749" s="2">
        <v>2.31</v>
      </c>
      <c r="I749" s="1">
        <v>462230723.36000001</v>
      </c>
      <c r="J749" s="1">
        <v>200168434.77000001</v>
      </c>
      <c r="K749" s="2">
        <v>262062288.59</v>
      </c>
      <c r="L749" s="1" t="e">
        <f>INDEX(Cost!$D:$D,MATCH(รายละเอียด!$C749,Cost!$A:$A,0))</f>
        <v>#N/A</v>
      </c>
      <c r="M749" s="1" t="e">
        <f t="shared" si="35"/>
        <v>#N/A</v>
      </c>
      <c r="N749" s="2" t="e">
        <f t="shared" si="36"/>
        <v>#N/A</v>
      </c>
      <c r="O749" t="str">
        <f t="shared" si="34"/>
        <v>C</v>
      </c>
    </row>
    <row r="750" spans="1:15" customFormat="1" hidden="1">
      <c r="A750">
        <v>11</v>
      </c>
      <c r="B750" t="s">
        <v>1556</v>
      </c>
      <c r="C750" t="s">
        <v>1559</v>
      </c>
      <c r="D750" t="s">
        <v>1560</v>
      </c>
      <c r="E750" t="s">
        <v>9</v>
      </c>
      <c r="F750" s="1">
        <v>103826965.41</v>
      </c>
      <c r="G750" s="1">
        <v>29697225.149999999</v>
      </c>
      <c r="H750" s="2">
        <v>3.5</v>
      </c>
      <c r="I750" s="1">
        <v>103826965.41</v>
      </c>
      <c r="J750" s="1">
        <v>29697225.149999999</v>
      </c>
      <c r="K750" s="2">
        <v>74129740.260000005</v>
      </c>
      <c r="L750" s="1" t="e">
        <f>INDEX(Cost!$D:$D,MATCH(รายละเอียด!$C750,Cost!$A:$A,0))</f>
        <v>#N/A</v>
      </c>
      <c r="M750" s="1" t="e">
        <f t="shared" si="35"/>
        <v>#N/A</v>
      </c>
      <c r="N750" s="2" t="e">
        <f t="shared" si="36"/>
        <v>#N/A</v>
      </c>
      <c r="O750" t="str">
        <f t="shared" si="34"/>
        <v>A</v>
      </c>
    </row>
    <row r="751" spans="1:15" customFormat="1" hidden="1">
      <c r="A751">
        <v>11</v>
      </c>
      <c r="B751" t="s">
        <v>1556</v>
      </c>
      <c r="C751" t="s">
        <v>1561</v>
      </c>
      <c r="D751" t="s">
        <v>1562</v>
      </c>
      <c r="E751" t="s">
        <v>9</v>
      </c>
      <c r="F751" s="1">
        <v>45932860.799999997</v>
      </c>
      <c r="G751" s="1">
        <v>18846883.739999998</v>
      </c>
      <c r="H751" s="2">
        <v>2.44</v>
      </c>
      <c r="I751" s="1">
        <v>43750472.799999997</v>
      </c>
      <c r="J751" s="1">
        <v>18846883.739999998</v>
      </c>
      <c r="K751" s="2">
        <v>24903589.059999999</v>
      </c>
      <c r="L751" s="1" t="e">
        <f>INDEX(Cost!$D:$D,MATCH(รายละเอียด!$C751,Cost!$A:$A,0))</f>
        <v>#N/A</v>
      </c>
      <c r="M751" s="1" t="e">
        <f t="shared" si="35"/>
        <v>#N/A</v>
      </c>
      <c r="N751" s="2" t="e">
        <f t="shared" si="36"/>
        <v>#N/A</v>
      </c>
      <c r="O751" t="str">
        <f t="shared" si="34"/>
        <v>C</v>
      </c>
    </row>
    <row r="752" spans="1:15" customFormat="1" hidden="1">
      <c r="A752">
        <v>11</v>
      </c>
      <c r="B752" t="s">
        <v>1556</v>
      </c>
      <c r="C752" t="s">
        <v>1563</v>
      </c>
      <c r="D752" t="s">
        <v>1564</v>
      </c>
      <c r="E752" t="s">
        <v>9</v>
      </c>
      <c r="F752" s="1">
        <v>158264713.97</v>
      </c>
      <c r="G752" s="1">
        <v>24081500.640000001</v>
      </c>
      <c r="H752" s="2">
        <v>6.57</v>
      </c>
      <c r="I752" s="1">
        <v>157951165.97</v>
      </c>
      <c r="J752" s="1">
        <v>24081500.640000001</v>
      </c>
      <c r="K752" s="2">
        <v>133869665.33</v>
      </c>
      <c r="L752" s="1" t="e">
        <f>INDEX(Cost!$D:$D,MATCH(รายละเอียด!$C752,Cost!$A:$A,0))</f>
        <v>#N/A</v>
      </c>
      <c r="M752" s="1" t="e">
        <f t="shared" si="35"/>
        <v>#N/A</v>
      </c>
      <c r="N752" s="2" t="e">
        <f t="shared" si="36"/>
        <v>#N/A</v>
      </c>
      <c r="O752" t="str">
        <f t="shared" si="34"/>
        <v>A</v>
      </c>
    </row>
    <row r="753" spans="1:15" customFormat="1" hidden="1">
      <c r="A753">
        <v>11</v>
      </c>
      <c r="B753" t="s">
        <v>1556</v>
      </c>
      <c r="C753" t="s">
        <v>1565</v>
      </c>
      <c r="D753" t="s">
        <v>1566</v>
      </c>
      <c r="E753" t="s">
        <v>9</v>
      </c>
      <c r="F753" s="1">
        <v>146045482.02000001</v>
      </c>
      <c r="G753" s="1">
        <v>46639465.780000001</v>
      </c>
      <c r="H753" s="2">
        <v>3.13</v>
      </c>
      <c r="I753" s="1">
        <v>144698282.02000001</v>
      </c>
      <c r="J753" s="1">
        <v>46639465.780000001</v>
      </c>
      <c r="K753" s="2">
        <v>98058816.239999995</v>
      </c>
      <c r="L753" s="1" t="e">
        <f>INDEX(Cost!$D:$D,MATCH(รายละเอียด!$C753,Cost!$A:$A,0))</f>
        <v>#N/A</v>
      </c>
      <c r="M753" s="1" t="e">
        <f t="shared" si="35"/>
        <v>#N/A</v>
      </c>
      <c r="N753" s="2" t="e">
        <f t="shared" si="36"/>
        <v>#N/A</v>
      </c>
      <c r="O753" t="str">
        <f t="shared" si="34"/>
        <v>A</v>
      </c>
    </row>
    <row r="754" spans="1:15" customFormat="1" hidden="1">
      <c r="A754">
        <v>11</v>
      </c>
      <c r="B754" t="s">
        <v>1556</v>
      </c>
      <c r="C754" t="s">
        <v>1567</v>
      </c>
      <c r="D754" t="s">
        <v>1568</v>
      </c>
      <c r="E754" t="s">
        <v>9</v>
      </c>
      <c r="F754" s="1">
        <v>123710542.62</v>
      </c>
      <c r="G754" s="1">
        <v>16832157.140000001</v>
      </c>
      <c r="H754" s="2">
        <v>7.35</v>
      </c>
      <c r="I754" s="1">
        <v>122485542.62</v>
      </c>
      <c r="J754" s="1">
        <v>16832157.140000001</v>
      </c>
      <c r="K754" s="2">
        <v>105653385.48</v>
      </c>
      <c r="L754" s="1" t="e">
        <f>INDEX(Cost!$D:$D,MATCH(รายละเอียด!$C754,Cost!$A:$A,0))</f>
        <v>#N/A</v>
      </c>
      <c r="M754" s="1" t="e">
        <f t="shared" si="35"/>
        <v>#N/A</v>
      </c>
      <c r="N754" s="2" t="e">
        <f t="shared" si="36"/>
        <v>#N/A</v>
      </c>
      <c r="O754" t="str">
        <f t="shared" si="34"/>
        <v>A</v>
      </c>
    </row>
    <row r="755" spans="1:15" customFormat="1" hidden="1">
      <c r="A755">
        <v>11</v>
      </c>
      <c r="B755" t="s">
        <v>1556</v>
      </c>
      <c r="C755" t="s">
        <v>1569</v>
      </c>
      <c r="D755" t="s">
        <v>1570</v>
      </c>
      <c r="E755" t="s">
        <v>9</v>
      </c>
      <c r="F755" s="1">
        <v>31953534.91</v>
      </c>
      <c r="G755" s="1">
        <v>10409245.02</v>
      </c>
      <c r="H755" s="2">
        <v>3.07</v>
      </c>
      <c r="I755" s="1">
        <v>31953534.91</v>
      </c>
      <c r="J755" s="1">
        <v>10409245.02</v>
      </c>
      <c r="K755" s="2">
        <v>21544289.890000001</v>
      </c>
      <c r="L755" s="1" t="e">
        <f>INDEX(Cost!$D:$D,MATCH(รายละเอียด!$C755,Cost!$A:$A,0))</f>
        <v>#N/A</v>
      </c>
      <c r="M755" s="1" t="e">
        <f t="shared" si="35"/>
        <v>#N/A</v>
      </c>
      <c r="N755" s="2" t="e">
        <f t="shared" si="36"/>
        <v>#N/A</v>
      </c>
      <c r="O755" t="str">
        <f t="shared" si="34"/>
        <v>A</v>
      </c>
    </row>
    <row r="756" spans="1:15" customFormat="1" hidden="1">
      <c r="A756">
        <v>11</v>
      </c>
      <c r="B756" t="s">
        <v>1556</v>
      </c>
      <c r="C756" t="s">
        <v>1571</v>
      </c>
      <c r="D756" t="s">
        <v>1572</v>
      </c>
      <c r="E756" t="s">
        <v>9</v>
      </c>
      <c r="F756" s="1">
        <v>69419007.879999995</v>
      </c>
      <c r="G756" s="1">
        <v>24186093.739999998</v>
      </c>
      <c r="H756" s="2">
        <v>2.87</v>
      </c>
      <c r="I756" s="1">
        <v>69419007.879999995</v>
      </c>
      <c r="J756" s="1">
        <v>24186093.739999998</v>
      </c>
      <c r="K756" s="2">
        <v>45232914.140000001</v>
      </c>
      <c r="L756" s="1" t="e">
        <f>INDEX(Cost!$D:$D,MATCH(รายละเอียด!$C756,Cost!$A:$A,0))</f>
        <v>#N/A</v>
      </c>
      <c r="M756" s="1" t="e">
        <f t="shared" si="35"/>
        <v>#N/A</v>
      </c>
      <c r="N756" s="2" t="e">
        <f t="shared" si="36"/>
        <v>#N/A</v>
      </c>
      <c r="O756" t="str">
        <f t="shared" si="34"/>
        <v>B</v>
      </c>
    </row>
    <row r="757" spans="1:15" customFormat="1" hidden="1">
      <c r="A757">
        <v>11</v>
      </c>
      <c r="B757" t="s">
        <v>1556</v>
      </c>
      <c r="C757" t="s">
        <v>1573</v>
      </c>
      <c r="D757" t="s">
        <v>1574</v>
      </c>
      <c r="E757" t="s">
        <v>9</v>
      </c>
      <c r="F757" s="1">
        <v>42420315.369999997</v>
      </c>
      <c r="G757" s="1">
        <v>1797146.77</v>
      </c>
      <c r="H757" s="2">
        <v>23.6</v>
      </c>
      <c r="I757" s="1">
        <v>42420315.369999997</v>
      </c>
      <c r="J757" s="1">
        <v>1797146.77</v>
      </c>
      <c r="K757" s="2">
        <v>40623168.600000001</v>
      </c>
      <c r="L757" s="1" t="e">
        <f>INDEX(Cost!$D:$D,MATCH(รายละเอียด!$C757,Cost!$A:$A,0))</f>
        <v>#N/A</v>
      </c>
      <c r="M757" s="1" t="e">
        <f t="shared" si="35"/>
        <v>#N/A</v>
      </c>
      <c r="N757" s="2" t="e">
        <f t="shared" si="36"/>
        <v>#N/A</v>
      </c>
      <c r="O757" t="str">
        <f t="shared" si="34"/>
        <v>A</v>
      </c>
    </row>
    <row r="758" spans="1:15" customFormat="1" hidden="1">
      <c r="A758">
        <v>11</v>
      </c>
      <c r="B758" t="s">
        <v>1575</v>
      </c>
      <c r="C758" t="s">
        <v>1576</v>
      </c>
      <c r="D758" t="s">
        <v>1577</v>
      </c>
      <c r="E758" t="s">
        <v>47</v>
      </c>
      <c r="F758" s="1">
        <v>283237584.25999999</v>
      </c>
      <c r="G758" s="1">
        <v>323899597.29000002</v>
      </c>
      <c r="H758" s="2">
        <v>0.87</v>
      </c>
      <c r="I758" s="1">
        <v>283129992.13999999</v>
      </c>
      <c r="J758" s="1">
        <v>323899597.29000002</v>
      </c>
      <c r="K758" s="2">
        <v>-40769605.149999999</v>
      </c>
      <c r="L758" s="1" t="e">
        <f>INDEX(Cost!$D:$D,MATCH(รายละเอียด!$C758,Cost!$A:$A,0))</f>
        <v>#N/A</v>
      </c>
      <c r="M758" s="1" t="e">
        <f t="shared" si="35"/>
        <v>#N/A</v>
      </c>
      <c r="N758" s="2" t="e">
        <f t="shared" si="36"/>
        <v>#N/A</v>
      </c>
      <c r="O758" t="str">
        <f t="shared" si="34"/>
        <v>not</v>
      </c>
    </row>
    <row r="759" spans="1:15" customFormat="1" hidden="1">
      <c r="A759">
        <v>11</v>
      </c>
      <c r="B759" t="s">
        <v>1575</v>
      </c>
      <c r="C759" t="s">
        <v>1578</v>
      </c>
      <c r="D759" t="s">
        <v>1579</v>
      </c>
      <c r="E759" t="s">
        <v>9</v>
      </c>
      <c r="F759" s="1">
        <v>60357298.32</v>
      </c>
      <c r="G759" s="1">
        <v>15227054.640000001</v>
      </c>
      <c r="H759" s="2">
        <v>3.96</v>
      </c>
      <c r="I759" s="1">
        <v>60357298.32</v>
      </c>
      <c r="J759" s="1">
        <v>15227054.640000001</v>
      </c>
      <c r="K759" s="2">
        <v>45130243.68</v>
      </c>
      <c r="L759" s="1" t="e">
        <f>INDEX(Cost!$D:$D,MATCH(รายละเอียด!$C759,Cost!$A:$A,0))</f>
        <v>#N/A</v>
      </c>
      <c r="M759" s="1" t="e">
        <f t="shared" si="35"/>
        <v>#N/A</v>
      </c>
      <c r="N759" s="2" t="e">
        <f t="shared" si="36"/>
        <v>#N/A</v>
      </c>
      <c r="O759" t="str">
        <f t="shared" si="34"/>
        <v>A</v>
      </c>
    </row>
    <row r="760" spans="1:15" customFormat="1" hidden="1">
      <c r="A760">
        <v>11</v>
      </c>
      <c r="B760" t="s">
        <v>1575</v>
      </c>
      <c r="C760" t="s">
        <v>1580</v>
      </c>
      <c r="D760" t="s">
        <v>1581</v>
      </c>
      <c r="E760" t="s">
        <v>9</v>
      </c>
      <c r="F760" s="1">
        <v>95148723.040000007</v>
      </c>
      <c r="G760" s="1">
        <v>39153285.799999997</v>
      </c>
      <c r="H760" s="2">
        <v>2.4300000000000002</v>
      </c>
      <c r="I760" s="1">
        <v>95148723.040000007</v>
      </c>
      <c r="J760" s="1">
        <v>39153285.799999997</v>
      </c>
      <c r="K760" s="2">
        <v>55995437.240000002</v>
      </c>
      <c r="L760" s="1" t="e">
        <f>INDEX(Cost!$D:$D,MATCH(รายละเอียด!$C760,Cost!$A:$A,0))</f>
        <v>#N/A</v>
      </c>
      <c r="M760" s="1" t="e">
        <f t="shared" si="35"/>
        <v>#N/A</v>
      </c>
      <c r="N760" s="2" t="e">
        <f t="shared" si="36"/>
        <v>#N/A</v>
      </c>
      <c r="O760" t="str">
        <f t="shared" si="34"/>
        <v>C</v>
      </c>
    </row>
    <row r="761" spans="1:15" customFormat="1" hidden="1">
      <c r="A761">
        <v>11</v>
      </c>
      <c r="B761" t="s">
        <v>1575</v>
      </c>
      <c r="C761" t="s">
        <v>1582</v>
      </c>
      <c r="D761" t="s">
        <v>1583</v>
      </c>
      <c r="E761" t="s">
        <v>9</v>
      </c>
      <c r="F761" s="1">
        <v>27947724.399999999</v>
      </c>
      <c r="G761" s="1">
        <v>9211467.8000000007</v>
      </c>
      <c r="H761" s="2">
        <v>3.03</v>
      </c>
      <c r="I761" s="1">
        <v>27665024.399999999</v>
      </c>
      <c r="J761" s="1">
        <v>9211467.8000000007</v>
      </c>
      <c r="K761" s="2">
        <v>18453556.600000001</v>
      </c>
      <c r="L761" s="1" t="e">
        <f>INDEX(Cost!$D:$D,MATCH(รายละเอียด!$C761,Cost!$A:$A,0))</f>
        <v>#N/A</v>
      </c>
      <c r="M761" s="1" t="e">
        <f t="shared" si="35"/>
        <v>#N/A</v>
      </c>
      <c r="N761" s="2" t="e">
        <f t="shared" si="36"/>
        <v>#N/A</v>
      </c>
      <c r="O761" t="str">
        <f t="shared" si="34"/>
        <v>A</v>
      </c>
    </row>
    <row r="762" spans="1:15" customFormat="1" hidden="1">
      <c r="A762">
        <v>11</v>
      </c>
      <c r="B762" t="s">
        <v>1575</v>
      </c>
      <c r="C762" t="s">
        <v>1584</v>
      </c>
      <c r="D762" t="s">
        <v>1585</v>
      </c>
      <c r="E762" t="s">
        <v>9</v>
      </c>
      <c r="F762" s="1">
        <v>28978424.079999998</v>
      </c>
      <c r="G762" s="1">
        <v>14412207.09</v>
      </c>
      <c r="H762" s="2">
        <v>2.0099999999999998</v>
      </c>
      <c r="I762" s="1">
        <v>28978424.079999998</v>
      </c>
      <c r="J762" s="1">
        <v>14412207.09</v>
      </c>
      <c r="K762" s="2">
        <v>14566216.99</v>
      </c>
      <c r="L762" s="1" t="e">
        <f>INDEX(Cost!$D:$D,MATCH(รายละเอียด!$C762,Cost!$A:$A,0))</f>
        <v>#N/A</v>
      </c>
      <c r="M762" s="1" t="e">
        <f t="shared" si="35"/>
        <v>#N/A</v>
      </c>
      <c r="N762" s="2" t="e">
        <f t="shared" si="36"/>
        <v>#N/A</v>
      </c>
      <c r="O762" t="str">
        <f t="shared" si="34"/>
        <v>C</v>
      </c>
    </row>
    <row r="763" spans="1:15" customFormat="1" hidden="1">
      <c r="A763">
        <v>11</v>
      </c>
      <c r="B763" t="s">
        <v>1575</v>
      </c>
      <c r="C763" t="s">
        <v>1586</v>
      </c>
      <c r="D763" t="s">
        <v>1587</v>
      </c>
      <c r="E763" t="s">
        <v>9</v>
      </c>
      <c r="F763" s="1">
        <v>96137262.609999999</v>
      </c>
      <c r="G763" s="1">
        <v>116554613.2</v>
      </c>
      <c r="H763" s="2">
        <v>0.82</v>
      </c>
      <c r="I763" s="1">
        <v>96121237.75</v>
      </c>
      <c r="J763" s="1">
        <v>116554613.2</v>
      </c>
      <c r="K763" s="2">
        <v>-20433375.449999999</v>
      </c>
      <c r="L763" s="1" t="e">
        <f>INDEX(Cost!$D:$D,MATCH(รายละเอียด!$C763,Cost!$A:$A,0))</f>
        <v>#N/A</v>
      </c>
      <c r="M763" s="1" t="e">
        <f t="shared" si="35"/>
        <v>#N/A</v>
      </c>
      <c r="N763" s="2" t="e">
        <f t="shared" si="36"/>
        <v>#N/A</v>
      </c>
      <c r="O763" t="str">
        <f t="shared" si="34"/>
        <v>not</v>
      </c>
    </row>
    <row r="764" spans="1:15" customFormat="1" hidden="1">
      <c r="A764">
        <v>11</v>
      </c>
      <c r="B764" t="s">
        <v>1575</v>
      </c>
      <c r="C764" t="s">
        <v>1588</v>
      </c>
      <c r="D764" t="s">
        <v>1589</v>
      </c>
      <c r="E764" t="s">
        <v>9</v>
      </c>
      <c r="F764" s="1">
        <v>19759222.620000001</v>
      </c>
      <c r="G764" s="1">
        <v>9333080</v>
      </c>
      <c r="H764" s="2">
        <v>2.12</v>
      </c>
      <c r="I764" s="1">
        <v>19759222.620000001</v>
      </c>
      <c r="J764" s="1">
        <v>9333080</v>
      </c>
      <c r="K764" s="2">
        <v>10426142.619999999</v>
      </c>
      <c r="L764" s="1" t="e">
        <f>INDEX(Cost!$D:$D,MATCH(รายละเอียด!$C764,Cost!$A:$A,0))</f>
        <v>#N/A</v>
      </c>
      <c r="M764" s="1" t="e">
        <f t="shared" si="35"/>
        <v>#N/A</v>
      </c>
      <c r="N764" s="2" t="e">
        <f t="shared" si="36"/>
        <v>#N/A</v>
      </c>
      <c r="O764" t="str">
        <f t="shared" si="34"/>
        <v>C</v>
      </c>
    </row>
    <row r="765" spans="1:15" customFormat="1" hidden="1">
      <c r="A765">
        <v>11</v>
      </c>
      <c r="B765" t="s">
        <v>1575</v>
      </c>
      <c r="C765" t="s">
        <v>1590</v>
      </c>
      <c r="D765" t="s">
        <v>1591</v>
      </c>
      <c r="E765" t="s">
        <v>9</v>
      </c>
      <c r="F765" s="1">
        <v>16558554.380000001</v>
      </c>
      <c r="G765" s="1">
        <v>9534730.9800000004</v>
      </c>
      <c r="H765" s="2">
        <v>1.74</v>
      </c>
      <c r="I765" s="1">
        <v>16558554.380000001</v>
      </c>
      <c r="J765" s="1">
        <v>9534730.9800000004</v>
      </c>
      <c r="K765" s="2">
        <v>7023823.4000000004</v>
      </c>
      <c r="L765" s="1" t="e">
        <f>INDEX(Cost!$D:$D,MATCH(รายละเอียด!$C765,Cost!$A:$A,0))</f>
        <v>#N/A</v>
      </c>
      <c r="M765" s="1" t="e">
        <f t="shared" si="35"/>
        <v>#N/A</v>
      </c>
      <c r="N765" s="2" t="e">
        <f t="shared" si="36"/>
        <v>#N/A</v>
      </c>
      <c r="O765" t="str">
        <f t="shared" si="34"/>
        <v>D</v>
      </c>
    </row>
    <row r="766" spans="1:15" customFormat="1" hidden="1">
      <c r="A766">
        <v>11</v>
      </c>
      <c r="B766" t="s">
        <v>1575</v>
      </c>
      <c r="C766" t="s">
        <v>1592</v>
      </c>
      <c r="D766" t="s">
        <v>1593</v>
      </c>
      <c r="E766" t="s">
        <v>9</v>
      </c>
      <c r="F766" s="1">
        <v>24288213.039999999</v>
      </c>
      <c r="G766" s="1">
        <v>15182329.08</v>
      </c>
      <c r="H766" s="2">
        <v>1.6</v>
      </c>
      <c r="I766" s="1">
        <v>24278913.039999999</v>
      </c>
      <c r="J766" s="1">
        <v>11179529.08</v>
      </c>
      <c r="K766" s="2">
        <v>13099383.960000001</v>
      </c>
      <c r="L766" s="1" t="e">
        <f>INDEX(Cost!$D:$D,MATCH(รายละเอียด!$C766,Cost!$A:$A,0))</f>
        <v>#N/A</v>
      </c>
      <c r="M766" s="1" t="e">
        <f t="shared" si="35"/>
        <v>#N/A</v>
      </c>
      <c r="N766" s="2" t="e">
        <f t="shared" si="36"/>
        <v>#N/A</v>
      </c>
      <c r="O766" t="str">
        <f t="shared" si="34"/>
        <v>D</v>
      </c>
    </row>
    <row r="767" spans="1:15" customFormat="1" hidden="1">
      <c r="A767">
        <v>11</v>
      </c>
      <c r="B767" t="s">
        <v>1575</v>
      </c>
      <c r="C767" t="s">
        <v>1594</v>
      </c>
      <c r="D767" t="s">
        <v>1595</v>
      </c>
      <c r="E767" t="s">
        <v>9</v>
      </c>
      <c r="F767" s="1">
        <v>41810080.25</v>
      </c>
      <c r="G767" s="1">
        <v>18843524.370000001</v>
      </c>
      <c r="H767" s="2">
        <v>2.2200000000000002</v>
      </c>
      <c r="I767" s="1">
        <v>41810080.25</v>
      </c>
      <c r="J767" s="1">
        <v>18843524.370000001</v>
      </c>
      <c r="K767" s="2">
        <v>22966555.879999999</v>
      </c>
      <c r="L767" s="1" t="e">
        <f>INDEX(Cost!$D:$D,MATCH(รายละเอียด!$C767,Cost!$A:$A,0))</f>
        <v>#N/A</v>
      </c>
      <c r="M767" s="1" t="e">
        <f t="shared" si="35"/>
        <v>#N/A</v>
      </c>
      <c r="N767" s="2" t="e">
        <f t="shared" si="36"/>
        <v>#N/A</v>
      </c>
      <c r="O767" t="str">
        <f t="shared" si="34"/>
        <v>C</v>
      </c>
    </row>
    <row r="768" spans="1:15" customFormat="1" hidden="1">
      <c r="A768">
        <v>11</v>
      </c>
      <c r="B768" t="s">
        <v>1575</v>
      </c>
      <c r="C768" t="s">
        <v>1596</v>
      </c>
      <c r="D768" t="s">
        <v>1597</v>
      </c>
      <c r="E768" t="s">
        <v>9</v>
      </c>
      <c r="F768" s="1">
        <v>28331852.719999999</v>
      </c>
      <c r="G768" s="1">
        <v>19379593.579999998</v>
      </c>
      <c r="H768" s="2">
        <v>1.46</v>
      </c>
      <c r="I768" s="1">
        <v>28306452.719999999</v>
      </c>
      <c r="J768" s="1">
        <v>19379593.579999998</v>
      </c>
      <c r="K768" s="2">
        <v>8926859.1400000006</v>
      </c>
      <c r="L768" s="1" t="e">
        <f>INDEX(Cost!$D:$D,MATCH(รายละเอียด!$C768,Cost!$A:$A,0))</f>
        <v>#N/A</v>
      </c>
      <c r="M768" s="1" t="e">
        <f t="shared" si="35"/>
        <v>#N/A</v>
      </c>
      <c r="N768" s="2" t="e">
        <f t="shared" si="36"/>
        <v>#N/A</v>
      </c>
      <c r="O768" t="str">
        <f t="shared" si="34"/>
        <v>not</v>
      </c>
    </row>
    <row r="769" spans="1:15" customFormat="1" hidden="1">
      <c r="A769">
        <v>11</v>
      </c>
      <c r="B769" t="s">
        <v>1598</v>
      </c>
      <c r="C769" t="s">
        <v>1599</v>
      </c>
      <c r="D769" t="s">
        <v>1600</v>
      </c>
      <c r="E769" t="s">
        <v>6</v>
      </c>
      <c r="F769" s="1">
        <v>736720170.87</v>
      </c>
      <c r="G769" s="1">
        <v>574491107.86000001</v>
      </c>
      <c r="H769" s="2">
        <v>1.28</v>
      </c>
      <c r="I769" s="1">
        <v>719027307.41999996</v>
      </c>
      <c r="J769" s="1">
        <v>574491107.86000001</v>
      </c>
      <c r="K769" s="2">
        <v>144536199.56</v>
      </c>
      <c r="L769" s="1" t="e">
        <f>INDEX(Cost!$D:$D,MATCH(รายละเอียด!$C769,Cost!$A:$A,0))</f>
        <v>#N/A</v>
      </c>
      <c r="M769" s="1" t="e">
        <f t="shared" si="35"/>
        <v>#N/A</v>
      </c>
      <c r="N769" s="2" t="e">
        <f t="shared" si="36"/>
        <v>#N/A</v>
      </c>
      <c r="O769" t="str">
        <f t="shared" si="34"/>
        <v>not</v>
      </c>
    </row>
    <row r="770" spans="1:15" customFormat="1" hidden="1">
      <c r="A770">
        <v>11</v>
      </c>
      <c r="B770" t="s">
        <v>1598</v>
      </c>
      <c r="C770" t="s">
        <v>1601</v>
      </c>
      <c r="D770" t="s">
        <v>1602</v>
      </c>
      <c r="E770" t="s">
        <v>9</v>
      </c>
      <c r="F770" s="1">
        <v>50153162.890000001</v>
      </c>
      <c r="G770" s="1">
        <v>5885186.0999999996</v>
      </c>
      <c r="H770" s="2">
        <v>8.52</v>
      </c>
      <c r="I770" s="1">
        <v>50153162.890000001</v>
      </c>
      <c r="J770" s="1">
        <v>5885186.0999999996</v>
      </c>
      <c r="K770" s="2">
        <v>44267976.789999999</v>
      </c>
      <c r="L770" s="1" t="e">
        <f>INDEX(Cost!$D:$D,MATCH(รายละเอียด!$C770,Cost!$A:$A,0))</f>
        <v>#N/A</v>
      </c>
      <c r="M770" s="1" t="e">
        <f t="shared" si="35"/>
        <v>#N/A</v>
      </c>
      <c r="N770" s="2" t="e">
        <f t="shared" si="36"/>
        <v>#N/A</v>
      </c>
      <c r="O770" t="str">
        <f t="shared" si="34"/>
        <v>A</v>
      </c>
    </row>
    <row r="771" spans="1:15" customFormat="1" hidden="1">
      <c r="A771">
        <v>11</v>
      </c>
      <c r="B771" t="s">
        <v>1598</v>
      </c>
      <c r="C771" t="s">
        <v>1603</v>
      </c>
      <c r="D771" t="s">
        <v>1604</v>
      </c>
      <c r="E771" t="s">
        <v>9</v>
      </c>
      <c r="F771" s="1">
        <v>36821346.359999999</v>
      </c>
      <c r="G771" s="1">
        <v>25858221.539999999</v>
      </c>
      <c r="H771" s="2">
        <v>1.42</v>
      </c>
      <c r="I771" s="1">
        <v>36821346.359999999</v>
      </c>
      <c r="J771" s="1">
        <v>25858221.539999999</v>
      </c>
      <c r="K771" s="2">
        <v>10963124.82</v>
      </c>
      <c r="L771" s="1" t="e">
        <f>INDEX(Cost!$D:$D,MATCH(รายละเอียด!$C771,Cost!$A:$A,0))</f>
        <v>#N/A</v>
      </c>
      <c r="M771" s="1" t="e">
        <f t="shared" si="35"/>
        <v>#N/A</v>
      </c>
      <c r="N771" s="2" t="e">
        <f t="shared" si="36"/>
        <v>#N/A</v>
      </c>
      <c r="O771" t="str">
        <f t="shared" si="34"/>
        <v>not</v>
      </c>
    </row>
    <row r="772" spans="1:15" customFormat="1" hidden="1">
      <c r="A772">
        <v>11</v>
      </c>
      <c r="B772" t="s">
        <v>1598</v>
      </c>
      <c r="C772" t="s">
        <v>1605</v>
      </c>
      <c r="D772" t="s">
        <v>1606</v>
      </c>
      <c r="E772" t="s">
        <v>9</v>
      </c>
      <c r="F772" s="1">
        <v>122733759.79000001</v>
      </c>
      <c r="G772" s="1">
        <v>26164239.289999999</v>
      </c>
      <c r="H772" s="2">
        <v>4.6900000000000004</v>
      </c>
      <c r="I772" s="1">
        <v>122733759.79000001</v>
      </c>
      <c r="J772" s="1">
        <v>26164239.289999999</v>
      </c>
      <c r="K772" s="2">
        <v>96569520.5</v>
      </c>
      <c r="L772" s="1" t="e">
        <f>INDEX(Cost!$D:$D,MATCH(รายละเอียด!$C772,Cost!$A:$A,0))</f>
        <v>#N/A</v>
      </c>
      <c r="M772" s="1" t="e">
        <f t="shared" si="35"/>
        <v>#N/A</v>
      </c>
      <c r="N772" s="2" t="e">
        <f t="shared" si="36"/>
        <v>#N/A</v>
      </c>
      <c r="O772" t="str">
        <f t="shared" si="34"/>
        <v>A</v>
      </c>
    </row>
    <row r="773" spans="1:15" customFormat="1" hidden="1">
      <c r="A773">
        <v>11</v>
      </c>
      <c r="B773" t="s">
        <v>1598</v>
      </c>
      <c r="C773" t="s">
        <v>1607</v>
      </c>
      <c r="D773" t="s">
        <v>1608</v>
      </c>
      <c r="E773" t="s">
        <v>9</v>
      </c>
      <c r="F773" s="1">
        <v>18515792.870000001</v>
      </c>
      <c r="G773" s="1">
        <v>10983320.1</v>
      </c>
      <c r="H773" s="2">
        <v>1.69</v>
      </c>
      <c r="I773" s="1">
        <v>18515792.870000001</v>
      </c>
      <c r="J773" s="1">
        <v>10983320.1</v>
      </c>
      <c r="K773" s="2">
        <v>7532472.7699999996</v>
      </c>
      <c r="L773" s="1" t="e">
        <f>INDEX(Cost!$D:$D,MATCH(รายละเอียด!$C773,Cost!$A:$A,0))</f>
        <v>#N/A</v>
      </c>
      <c r="M773" s="1" t="e">
        <f t="shared" si="35"/>
        <v>#N/A</v>
      </c>
      <c r="N773" s="2" t="e">
        <f t="shared" si="36"/>
        <v>#N/A</v>
      </c>
      <c r="O773" t="str">
        <f t="shared" si="34"/>
        <v>D</v>
      </c>
    </row>
    <row r="774" spans="1:15" customFormat="1" hidden="1">
      <c r="A774">
        <v>11</v>
      </c>
      <c r="B774" t="s">
        <v>1598</v>
      </c>
      <c r="C774" t="s">
        <v>1609</v>
      </c>
      <c r="D774" t="s">
        <v>1610</v>
      </c>
      <c r="E774" t="s">
        <v>9</v>
      </c>
      <c r="F774" s="1">
        <v>25607252.449999999</v>
      </c>
      <c r="G774" s="1">
        <v>32208080.600000001</v>
      </c>
      <c r="H774" s="2">
        <v>0.8</v>
      </c>
      <c r="I774" s="1">
        <v>25102776.449999999</v>
      </c>
      <c r="J774" s="1">
        <v>32208080.600000001</v>
      </c>
      <c r="K774" s="2">
        <v>-7105304.1500000004</v>
      </c>
      <c r="L774" s="1" t="e">
        <f>INDEX(Cost!$D:$D,MATCH(รายละเอียด!$C774,Cost!$A:$A,0))</f>
        <v>#N/A</v>
      </c>
      <c r="M774" s="1" t="e">
        <f t="shared" si="35"/>
        <v>#N/A</v>
      </c>
      <c r="N774" s="2" t="e">
        <f t="shared" si="36"/>
        <v>#N/A</v>
      </c>
      <c r="O774" t="str">
        <f t="shared" ref="O774:O837" si="37">IF(H774&gt;3,"A",IF(H774&gt;=2.51,"B",IF(H774&gt;=2.01,"C",IF(H774&gt;=1.51,"D","not"))))</f>
        <v>not</v>
      </c>
    </row>
    <row r="775" spans="1:15" customFormat="1" hidden="1">
      <c r="A775">
        <v>11</v>
      </c>
      <c r="B775" t="s">
        <v>1598</v>
      </c>
      <c r="C775" t="s">
        <v>1611</v>
      </c>
      <c r="D775" t="s">
        <v>1612</v>
      </c>
      <c r="E775" t="s">
        <v>9</v>
      </c>
      <c r="F775" s="1">
        <v>55364287.460000001</v>
      </c>
      <c r="G775" s="1">
        <v>15035213.49</v>
      </c>
      <c r="H775" s="2">
        <v>3.68</v>
      </c>
      <c r="I775" s="1">
        <v>54930763.460000001</v>
      </c>
      <c r="J775" s="1">
        <v>15035213.49</v>
      </c>
      <c r="K775" s="2">
        <v>39895549.969999999</v>
      </c>
      <c r="L775" s="1" t="e">
        <f>INDEX(Cost!$D:$D,MATCH(รายละเอียด!$C775,Cost!$A:$A,0))</f>
        <v>#N/A</v>
      </c>
      <c r="M775" s="1" t="e">
        <f t="shared" ref="M775:M838" si="38">(L775/11)*3</f>
        <v>#N/A</v>
      </c>
      <c r="N775" s="2" t="e">
        <f t="shared" ref="N775:N838" si="39">K775-M775</f>
        <v>#N/A</v>
      </c>
      <c r="O775" t="str">
        <f t="shared" si="37"/>
        <v>A</v>
      </c>
    </row>
    <row r="776" spans="1:15" customFormat="1" hidden="1">
      <c r="A776">
        <v>11</v>
      </c>
      <c r="B776" t="s">
        <v>1598</v>
      </c>
      <c r="C776" t="s">
        <v>1613</v>
      </c>
      <c r="D776" t="s">
        <v>1614</v>
      </c>
      <c r="E776" t="s">
        <v>9</v>
      </c>
      <c r="F776" s="1">
        <v>375894929.51999998</v>
      </c>
      <c r="G776" s="1">
        <v>131107706.97</v>
      </c>
      <c r="H776" s="2">
        <v>2.87</v>
      </c>
      <c r="I776" s="1">
        <v>375894929.51999998</v>
      </c>
      <c r="J776" s="1">
        <v>131107706.97</v>
      </c>
      <c r="K776" s="2">
        <v>244787222.55000001</v>
      </c>
      <c r="L776" s="1" t="e">
        <f>INDEX(Cost!$D:$D,MATCH(รายละเอียด!$C776,Cost!$A:$A,0))</f>
        <v>#N/A</v>
      </c>
      <c r="M776" s="1" t="e">
        <f t="shared" si="38"/>
        <v>#N/A</v>
      </c>
      <c r="N776" s="2" t="e">
        <f t="shared" si="39"/>
        <v>#N/A</v>
      </c>
      <c r="O776" t="str">
        <f t="shared" si="37"/>
        <v>B</v>
      </c>
    </row>
    <row r="777" spans="1:15" customFormat="1" hidden="1">
      <c r="A777">
        <v>11</v>
      </c>
      <c r="B777" t="s">
        <v>1598</v>
      </c>
      <c r="C777" t="s">
        <v>1615</v>
      </c>
      <c r="D777" t="s">
        <v>1616</v>
      </c>
      <c r="E777" t="s">
        <v>47</v>
      </c>
      <c r="F777" s="1">
        <v>371864770.05000001</v>
      </c>
      <c r="G777" s="1">
        <v>137292053.81999999</v>
      </c>
      <c r="H777" s="2">
        <v>2.71</v>
      </c>
      <c r="I777" s="1">
        <v>369876137.05000001</v>
      </c>
      <c r="J777" s="1">
        <v>137292053.81999999</v>
      </c>
      <c r="K777" s="2">
        <v>232584083.22999999</v>
      </c>
      <c r="L777" s="1" t="e">
        <f>INDEX(Cost!$D:$D,MATCH(รายละเอียด!$C777,Cost!$A:$A,0))</f>
        <v>#N/A</v>
      </c>
      <c r="M777" s="1" t="e">
        <f t="shared" si="38"/>
        <v>#N/A</v>
      </c>
      <c r="N777" s="2" t="e">
        <f t="shared" si="39"/>
        <v>#N/A</v>
      </c>
      <c r="O777" t="str">
        <f t="shared" si="37"/>
        <v>B</v>
      </c>
    </row>
    <row r="778" spans="1:15" customFormat="1" hidden="1">
      <c r="A778">
        <v>11</v>
      </c>
      <c r="B778" t="s">
        <v>1598</v>
      </c>
      <c r="C778" t="s">
        <v>1617</v>
      </c>
      <c r="D778" t="s">
        <v>1618</v>
      </c>
      <c r="E778" t="s">
        <v>9</v>
      </c>
      <c r="F778" s="1">
        <v>36860756.200000003</v>
      </c>
      <c r="G778" s="1">
        <v>29264250.010000002</v>
      </c>
      <c r="H778" s="2">
        <v>1.26</v>
      </c>
      <c r="I778" s="1">
        <v>36860456.200000003</v>
      </c>
      <c r="J778" s="1">
        <v>29264250.010000002</v>
      </c>
      <c r="K778" s="2">
        <v>7596206.1900000004</v>
      </c>
      <c r="L778" s="1" t="e">
        <f>INDEX(Cost!$D:$D,MATCH(รายละเอียด!$C778,Cost!$A:$A,0))</f>
        <v>#N/A</v>
      </c>
      <c r="M778" s="1" t="e">
        <f t="shared" si="38"/>
        <v>#N/A</v>
      </c>
      <c r="N778" s="2" t="e">
        <f t="shared" si="39"/>
        <v>#N/A</v>
      </c>
      <c r="O778" t="str">
        <f t="shared" si="37"/>
        <v>not</v>
      </c>
    </row>
    <row r="779" spans="1:15" customFormat="1" hidden="1">
      <c r="A779">
        <v>11</v>
      </c>
      <c r="B779" t="s">
        <v>1598</v>
      </c>
      <c r="C779" t="s">
        <v>1619</v>
      </c>
      <c r="D779" t="s">
        <v>1620</v>
      </c>
      <c r="E779" t="s">
        <v>9</v>
      </c>
      <c r="F779" s="1">
        <v>61473040.369999997</v>
      </c>
      <c r="G779" s="1">
        <v>54949455.149999999</v>
      </c>
      <c r="H779" s="2">
        <v>1.1200000000000001</v>
      </c>
      <c r="I779" s="1">
        <v>61473040.369999997</v>
      </c>
      <c r="J779" s="1">
        <v>54949455.149999999</v>
      </c>
      <c r="K779" s="2">
        <v>6523585.2199999997</v>
      </c>
      <c r="L779" s="1" t="e">
        <f>INDEX(Cost!$D:$D,MATCH(รายละเอียด!$C779,Cost!$A:$A,0))</f>
        <v>#N/A</v>
      </c>
      <c r="M779" s="1" t="e">
        <f t="shared" si="38"/>
        <v>#N/A</v>
      </c>
      <c r="N779" s="2" t="e">
        <f t="shared" si="39"/>
        <v>#N/A</v>
      </c>
      <c r="O779" t="str">
        <f t="shared" si="37"/>
        <v>not</v>
      </c>
    </row>
    <row r="780" spans="1:15" customFormat="1" hidden="1">
      <c r="A780">
        <v>11</v>
      </c>
      <c r="B780" t="s">
        <v>1598</v>
      </c>
      <c r="C780" t="s">
        <v>1621</v>
      </c>
      <c r="D780" t="s">
        <v>1622</v>
      </c>
      <c r="E780" t="s">
        <v>9</v>
      </c>
      <c r="F780" s="1">
        <v>91752041.629999995</v>
      </c>
      <c r="G780" s="1">
        <v>44169266.43</v>
      </c>
      <c r="H780" s="2">
        <v>2.08</v>
      </c>
      <c r="I780" s="1">
        <v>91752041.629999995</v>
      </c>
      <c r="J780" s="1">
        <v>44169266.43</v>
      </c>
      <c r="K780" s="2">
        <v>47582775.200000003</v>
      </c>
      <c r="L780" s="1" t="e">
        <f>INDEX(Cost!$D:$D,MATCH(รายละเอียด!$C780,Cost!$A:$A,0))</f>
        <v>#N/A</v>
      </c>
      <c r="M780" s="1" t="e">
        <f t="shared" si="38"/>
        <v>#N/A</v>
      </c>
      <c r="N780" s="2" t="e">
        <f t="shared" si="39"/>
        <v>#N/A</v>
      </c>
      <c r="O780" t="str">
        <f t="shared" si="37"/>
        <v>C</v>
      </c>
    </row>
    <row r="781" spans="1:15" customFormat="1" hidden="1">
      <c r="A781">
        <v>11</v>
      </c>
      <c r="B781" t="s">
        <v>1598</v>
      </c>
      <c r="C781" t="s">
        <v>1623</v>
      </c>
      <c r="D781" t="s">
        <v>1624</v>
      </c>
      <c r="E781" t="s">
        <v>9</v>
      </c>
      <c r="F781" s="1">
        <v>93157254.269999996</v>
      </c>
      <c r="G781" s="1">
        <v>31779197.059999999</v>
      </c>
      <c r="H781" s="2">
        <v>2.93</v>
      </c>
      <c r="I781" s="1">
        <v>93157254.269999996</v>
      </c>
      <c r="J781" s="1">
        <v>31779197.059999999</v>
      </c>
      <c r="K781" s="2">
        <v>61378057.210000001</v>
      </c>
      <c r="L781" s="1" t="e">
        <f>INDEX(Cost!$D:$D,MATCH(รายละเอียด!$C781,Cost!$A:$A,0))</f>
        <v>#N/A</v>
      </c>
      <c r="M781" s="1" t="e">
        <f t="shared" si="38"/>
        <v>#N/A</v>
      </c>
      <c r="N781" s="2" t="e">
        <f t="shared" si="39"/>
        <v>#N/A</v>
      </c>
      <c r="O781" t="str">
        <f t="shared" si="37"/>
        <v>B</v>
      </c>
    </row>
    <row r="782" spans="1:15" customFormat="1" hidden="1">
      <c r="A782">
        <v>11</v>
      </c>
      <c r="B782" t="s">
        <v>1598</v>
      </c>
      <c r="C782" t="s">
        <v>1625</v>
      </c>
      <c r="D782" t="s">
        <v>1626</v>
      </c>
      <c r="E782" t="s">
        <v>47</v>
      </c>
      <c r="F782" s="1">
        <v>680473707.75</v>
      </c>
      <c r="G782" s="1">
        <v>75282732.859999999</v>
      </c>
      <c r="H782" s="2">
        <v>9.0399999999999991</v>
      </c>
      <c r="I782" s="1">
        <v>680433653.52999997</v>
      </c>
      <c r="J782" s="1">
        <v>75282732.859999999</v>
      </c>
      <c r="K782" s="2">
        <v>605150920.66999996</v>
      </c>
      <c r="L782" s="1" t="e">
        <f>INDEX(Cost!$D:$D,MATCH(รายละเอียด!$C782,Cost!$A:$A,0))</f>
        <v>#N/A</v>
      </c>
      <c r="M782" s="1" t="e">
        <f t="shared" si="38"/>
        <v>#N/A</v>
      </c>
      <c r="N782" s="2" t="e">
        <f t="shared" si="39"/>
        <v>#N/A</v>
      </c>
      <c r="O782" t="str">
        <f t="shared" si="37"/>
        <v>A</v>
      </c>
    </row>
    <row r="783" spans="1:15" customFormat="1" hidden="1">
      <c r="A783">
        <v>11</v>
      </c>
      <c r="B783" t="s">
        <v>1598</v>
      </c>
      <c r="C783" t="s">
        <v>1627</v>
      </c>
      <c r="D783" t="s">
        <v>1628</v>
      </c>
      <c r="E783" t="s">
        <v>9</v>
      </c>
      <c r="F783" s="1">
        <v>27023263.960000001</v>
      </c>
      <c r="G783" s="1">
        <v>24212906.140000001</v>
      </c>
      <c r="H783" s="2">
        <v>1.1200000000000001</v>
      </c>
      <c r="I783" s="1">
        <v>26723063.960000001</v>
      </c>
      <c r="J783" s="1">
        <v>24212906.140000001</v>
      </c>
      <c r="K783" s="2">
        <v>2510157.8199999998</v>
      </c>
      <c r="L783" s="1" t="e">
        <f>INDEX(Cost!$D:$D,MATCH(รายละเอียด!$C783,Cost!$A:$A,0))</f>
        <v>#N/A</v>
      </c>
      <c r="M783" s="1" t="e">
        <f t="shared" si="38"/>
        <v>#N/A</v>
      </c>
      <c r="N783" s="2" t="e">
        <f t="shared" si="39"/>
        <v>#N/A</v>
      </c>
      <c r="O783" t="str">
        <f t="shared" si="37"/>
        <v>not</v>
      </c>
    </row>
    <row r="784" spans="1:15" customFormat="1" hidden="1">
      <c r="A784">
        <v>11</v>
      </c>
      <c r="B784" t="s">
        <v>1598</v>
      </c>
      <c r="C784" t="s">
        <v>1629</v>
      </c>
      <c r="D784" t="s">
        <v>1630</v>
      </c>
      <c r="E784" t="s">
        <v>9</v>
      </c>
      <c r="F784" s="1">
        <v>54255480.579999998</v>
      </c>
      <c r="G784" s="1">
        <v>10059722.9</v>
      </c>
      <c r="H784" s="2">
        <v>5.39</v>
      </c>
      <c r="I784" s="1">
        <v>54245480.579999998</v>
      </c>
      <c r="J784" s="1">
        <v>10059722.9</v>
      </c>
      <c r="K784" s="2">
        <v>44185757.68</v>
      </c>
      <c r="L784" s="1" t="e">
        <f>INDEX(Cost!$D:$D,MATCH(รายละเอียด!$C784,Cost!$A:$A,0))</f>
        <v>#N/A</v>
      </c>
      <c r="M784" s="1" t="e">
        <f t="shared" si="38"/>
        <v>#N/A</v>
      </c>
      <c r="N784" s="2" t="e">
        <f t="shared" si="39"/>
        <v>#N/A</v>
      </c>
      <c r="O784" t="str">
        <f t="shared" si="37"/>
        <v>A</v>
      </c>
    </row>
    <row r="785" spans="1:15" customFormat="1" hidden="1">
      <c r="A785">
        <v>11</v>
      </c>
      <c r="B785" t="s">
        <v>1598</v>
      </c>
      <c r="C785" t="s">
        <v>1631</v>
      </c>
      <c r="D785" t="s">
        <v>1632</v>
      </c>
      <c r="E785" t="s">
        <v>9</v>
      </c>
      <c r="F785" s="1">
        <v>68067230.739999995</v>
      </c>
      <c r="G785" s="1">
        <v>23419220.34</v>
      </c>
      <c r="H785" s="2">
        <v>2.91</v>
      </c>
      <c r="I785" s="1">
        <v>68067230.739999995</v>
      </c>
      <c r="J785" s="1">
        <v>23419220.34</v>
      </c>
      <c r="K785" s="2">
        <v>44648010.399999999</v>
      </c>
      <c r="L785" s="1" t="e">
        <f>INDEX(Cost!$D:$D,MATCH(รายละเอียด!$C785,Cost!$A:$A,0))</f>
        <v>#N/A</v>
      </c>
      <c r="M785" s="1" t="e">
        <f t="shared" si="38"/>
        <v>#N/A</v>
      </c>
      <c r="N785" s="2" t="e">
        <f t="shared" si="39"/>
        <v>#N/A</v>
      </c>
      <c r="O785" t="str">
        <f t="shared" si="37"/>
        <v>B</v>
      </c>
    </row>
    <row r="786" spans="1:15" customFormat="1" hidden="1">
      <c r="A786">
        <v>11</v>
      </c>
      <c r="B786" t="s">
        <v>1598</v>
      </c>
      <c r="C786" t="s">
        <v>1633</v>
      </c>
      <c r="D786" t="s">
        <v>1634</v>
      </c>
      <c r="E786" t="s">
        <v>9</v>
      </c>
      <c r="F786" s="1">
        <v>15496707.130000001</v>
      </c>
      <c r="G786" s="1">
        <v>15452668.199999999</v>
      </c>
      <c r="H786" s="2">
        <v>1</v>
      </c>
      <c r="I786" s="1">
        <v>15496707.130000001</v>
      </c>
      <c r="J786" s="1">
        <v>15452668.199999999</v>
      </c>
      <c r="K786" s="2">
        <v>44038.93</v>
      </c>
      <c r="L786" s="1" t="e">
        <f>INDEX(Cost!$D:$D,MATCH(รายละเอียด!$C786,Cost!$A:$A,0))</f>
        <v>#N/A</v>
      </c>
      <c r="M786" s="1" t="e">
        <f t="shared" si="38"/>
        <v>#N/A</v>
      </c>
      <c r="N786" s="2" t="e">
        <f t="shared" si="39"/>
        <v>#N/A</v>
      </c>
      <c r="O786" t="str">
        <f t="shared" si="37"/>
        <v>not</v>
      </c>
    </row>
    <row r="787" spans="1:15" customFormat="1" hidden="1">
      <c r="A787">
        <v>11</v>
      </c>
      <c r="B787" t="s">
        <v>1598</v>
      </c>
      <c r="C787" t="s">
        <v>1635</v>
      </c>
      <c r="D787" t="s">
        <v>1636</v>
      </c>
      <c r="E787" t="s">
        <v>9</v>
      </c>
      <c r="F787" s="1">
        <v>16960342.41</v>
      </c>
      <c r="G787" s="1">
        <v>16768015.359999999</v>
      </c>
      <c r="H787" s="2">
        <v>1.01</v>
      </c>
      <c r="I787" s="1">
        <v>16960342.41</v>
      </c>
      <c r="J787" s="1">
        <v>16768015.359999999</v>
      </c>
      <c r="K787" s="2">
        <v>192327.05</v>
      </c>
      <c r="L787" s="1" t="e">
        <f>INDEX(Cost!$D:$D,MATCH(รายละเอียด!$C787,Cost!$A:$A,0))</f>
        <v>#N/A</v>
      </c>
      <c r="M787" s="1" t="e">
        <f t="shared" si="38"/>
        <v>#N/A</v>
      </c>
      <c r="N787" s="2" t="e">
        <f t="shared" si="39"/>
        <v>#N/A</v>
      </c>
      <c r="O787" t="str">
        <f t="shared" si="37"/>
        <v>not</v>
      </c>
    </row>
    <row r="788" spans="1:15" customFormat="1" hidden="1">
      <c r="A788">
        <v>11</v>
      </c>
      <c r="B788" t="s">
        <v>1598</v>
      </c>
      <c r="C788" t="s">
        <v>1637</v>
      </c>
      <c r="D788" t="s">
        <v>1320</v>
      </c>
      <c r="E788" t="s">
        <v>9</v>
      </c>
      <c r="F788" s="1">
        <v>14820891.93</v>
      </c>
      <c r="G788" s="1">
        <v>10775520.189999999</v>
      </c>
      <c r="H788" s="2">
        <v>1.38</v>
      </c>
      <c r="I788" s="1">
        <v>14820891.93</v>
      </c>
      <c r="J788" s="1">
        <v>10775520.189999999</v>
      </c>
      <c r="K788" s="2">
        <v>4045371.74</v>
      </c>
      <c r="L788" s="1" t="e">
        <f>INDEX(Cost!$D:$D,MATCH(รายละเอียด!$C788,Cost!$A:$A,0))</f>
        <v>#N/A</v>
      </c>
      <c r="M788" s="1" t="e">
        <f t="shared" si="38"/>
        <v>#N/A</v>
      </c>
      <c r="N788" s="2" t="e">
        <f t="shared" si="39"/>
        <v>#N/A</v>
      </c>
      <c r="O788" t="str">
        <f t="shared" si="37"/>
        <v>not</v>
      </c>
    </row>
    <row r="789" spans="1:15" customFormat="1" hidden="1">
      <c r="A789">
        <v>11</v>
      </c>
      <c r="B789" t="s">
        <v>1598</v>
      </c>
      <c r="C789" t="s">
        <v>1638</v>
      </c>
      <c r="D789" t="s">
        <v>1639</v>
      </c>
      <c r="E789" t="s">
        <v>9</v>
      </c>
      <c r="F789" s="1">
        <v>17398962.809999999</v>
      </c>
      <c r="G789" s="1">
        <v>18081965.41</v>
      </c>
      <c r="H789" s="2">
        <v>0.96</v>
      </c>
      <c r="I789" s="1">
        <v>17276802.809999999</v>
      </c>
      <c r="J789" s="1">
        <v>18081965.41</v>
      </c>
      <c r="K789" s="2">
        <v>-805162.6</v>
      </c>
      <c r="L789" s="1" t="e">
        <f>INDEX(Cost!$D:$D,MATCH(รายละเอียด!$C789,Cost!$A:$A,0))</f>
        <v>#N/A</v>
      </c>
      <c r="M789" s="1" t="e">
        <f t="shared" si="38"/>
        <v>#N/A</v>
      </c>
      <c r="N789" s="2" t="e">
        <f t="shared" si="39"/>
        <v>#N/A</v>
      </c>
      <c r="O789" t="str">
        <f t="shared" si="37"/>
        <v>not</v>
      </c>
    </row>
    <row r="790" spans="1:15" customFormat="1" hidden="1">
      <c r="A790">
        <v>11</v>
      </c>
      <c r="B790" t="s">
        <v>1598</v>
      </c>
      <c r="C790" t="s">
        <v>1640</v>
      </c>
      <c r="D790" t="s">
        <v>1641</v>
      </c>
      <c r="E790" t="s">
        <v>9</v>
      </c>
      <c r="F790" s="1">
        <v>44913220.990000002</v>
      </c>
      <c r="G790" s="1">
        <v>14232035.07</v>
      </c>
      <c r="H790" s="2">
        <v>3.16</v>
      </c>
      <c r="I790" s="1">
        <v>44913220.990000002</v>
      </c>
      <c r="J790" s="1">
        <v>14232035.07</v>
      </c>
      <c r="K790" s="2">
        <v>30681185.920000002</v>
      </c>
      <c r="L790" s="1" t="e">
        <f>INDEX(Cost!$D:$D,MATCH(รายละเอียด!$C790,Cost!$A:$A,0))</f>
        <v>#N/A</v>
      </c>
      <c r="M790" s="1" t="e">
        <f t="shared" si="38"/>
        <v>#N/A</v>
      </c>
      <c r="N790" s="2" t="e">
        <f t="shared" si="39"/>
        <v>#N/A</v>
      </c>
      <c r="O790" t="str">
        <f t="shared" si="37"/>
        <v>A</v>
      </c>
    </row>
    <row r="791" spans="1:15" customFormat="1" hidden="1">
      <c r="A791">
        <v>11</v>
      </c>
      <c r="B791" t="s">
        <v>1598</v>
      </c>
      <c r="C791" t="s">
        <v>1642</v>
      </c>
      <c r="D791" t="s">
        <v>1643</v>
      </c>
      <c r="E791" t="s">
        <v>9</v>
      </c>
      <c r="F791" s="1">
        <v>69380632.420000002</v>
      </c>
      <c r="G791" s="1">
        <v>11733609.859999999</v>
      </c>
      <c r="H791" s="2">
        <v>5.91</v>
      </c>
      <c r="I791" s="1">
        <v>68887432.420000002</v>
      </c>
      <c r="J791" s="1">
        <v>11733609.859999999</v>
      </c>
      <c r="K791" s="2">
        <v>57153822.560000002</v>
      </c>
      <c r="L791" s="1" t="e">
        <f>INDEX(Cost!$D:$D,MATCH(รายละเอียด!$C791,Cost!$A:$A,0))</f>
        <v>#N/A</v>
      </c>
      <c r="M791" s="1" t="e">
        <f t="shared" si="38"/>
        <v>#N/A</v>
      </c>
      <c r="N791" s="2" t="e">
        <f t="shared" si="39"/>
        <v>#N/A</v>
      </c>
      <c r="O791" t="str">
        <f t="shared" si="37"/>
        <v>A</v>
      </c>
    </row>
    <row r="792" spans="1:15" customFormat="1" hidden="1">
      <c r="A792">
        <v>11</v>
      </c>
      <c r="B792" t="s">
        <v>1644</v>
      </c>
      <c r="C792" t="s">
        <v>1645</v>
      </c>
      <c r="D792" t="s">
        <v>1646</v>
      </c>
      <c r="E792" t="s">
        <v>47</v>
      </c>
      <c r="F792" s="1">
        <v>101562459.45999999</v>
      </c>
      <c r="G792" s="1">
        <v>93151085.319999993</v>
      </c>
      <c r="H792" s="2">
        <v>1.0900000000000001</v>
      </c>
      <c r="I792" s="1">
        <v>101542459.45999999</v>
      </c>
      <c r="J792" s="1">
        <v>93151085.319999993</v>
      </c>
      <c r="K792" s="2">
        <v>8391374.1400000006</v>
      </c>
      <c r="L792" s="1" t="e">
        <f>INDEX(Cost!$D:$D,MATCH(รายละเอียด!$C792,Cost!$A:$A,0))</f>
        <v>#N/A</v>
      </c>
      <c r="M792" s="1" t="e">
        <f t="shared" si="38"/>
        <v>#N/A</v>
      </c>
      <c r="N792" s="2" t="e">
        <f t="shared" si="39"/>
        <v>#N/A</v>
      </c>
      <c r="O792" t="str">
        <f t="shared" si="37"/>
        <v>not</v>
      </c>
    </row>
    <row r="793" spans="1:15" customFormat="1" hidden="1">
      <c r="A793">
        <v>11</v>
      </c>
      <c r="B793" t="s">
        <v>1644</v>
      </c>
      <c r="C793" t="s">
        <v>1647</v>
      </c>
      <c r="D793" t="s">
        <v>1648</v>
      </c>
      <c r="E793" t="s">
        <v>47</v>
      </c>
      <c r="F793" s="1">
        <v>79499280.689999998</v>
      </c>
      <c r="G793" s="1">
        <v>53662675.789999999</v>
      </c>
      <c r="H793" s="2">
        <v>1.48</v>
      </c>
      <c r="I793" s="1">
        <v>79498760.689999998</v>
      </c>
      <c r="J793" s="1">
        <v>53662675.789999999</v>
      </c>
      <c r="K793" s="2">
        <v>25836084.899999999</v>
      </c>
      <c r="L793" s="1" t="e">
        <f>INDEX(Cost!$D:$D,MATCH(รายละเอียด!$C793,Cost!$A:$A,0))</f>
        <v>#N/A</v>
      </c>
      <c r="M793" s="1" t="e">
        <f t="shared" si="38"/>
        <v>#N/A</v>
      </c>
      <c r="N793" s="2" t="e">
        <f t="shared" si="39"/>
        <v>#N/A</v>
      </c>
      <c r="O793" t="str">
        <f t="shared" si="37"/>
        <v>not</v>
      </c>
    </row>
    <row r="794" spans="1:15" customFormat="1" hidden="1">
      <c r="A794">
        <v>11</v>
      </c>
      <c r="B794" t="s">
        <v>1644</v>
      </c>
      <c r="C794" t="s">
        <v>1649</v>
      </c>
      <c r="D794" t="s">
        <v>1650</v>
      </c>
      <c r="E794" t="s">
        <v>9</v>
      </c>
      <c r="F794" s="1">
        <v>28311752.07</v>
      </c>
      <c r="G794" s="1">
        <v>4835152.99</v>
      </c>
      <c r="H794" s="2">
        <v>5.86</v>
      </c>
      <c r="I794" s="1">
        <v>28311752.07</v>
      </c>
      <c r="J794" s="1">
        <v>4835152.99</v>
      </c>
      <c r="K794" s="2">
        <v>23476599.079999998</v>
      </c>
      <c r="L794" s="1" t="e">
        <f>INDEX(Cost!$D:$D,MATCH(รายละเอียด!$C794,Cost!$A:$A,0))</f>
        <v>#N/A</v>
      </c>
      <c r="M794" s="1" t="e">
        <f t="shared" si="38"/>
        <v>#N/A</v>
      </c>
      <c r="N794" s="2" t="e">
        <f t="shared" si="39"/>
        <v>#N/A</v>
      </c>
      <c r="O794" t="str">
        <f t="shared" si="37"/>
        <v>A</v>
      </c>
    </row>
    <row r="795" spans="1:15" customFormat="1" hidden="1">
      <c r="A795">
        <v>11</v>
      </c>
      <c r="B795" t="s">
        <v>1644</v>
      </c>
      <c r="C795" t="s">
        <v>1651</v>
      </c>
      <c r="D795" t="s">
        <v>1652</v>
      </c>
      <c r="E795" t="s">
        <v>9</v>
      </c>
      <c r="F795" s="1">
        <v>17995270.039999999</v>
      </c>
      <c r="G795" s="1">
        <v>13300345.550000001</v>
      </c>
      <c r="H795" s="2">
        <v>1.35</v>
      </c>
      <c r="I795" s="1">
        <v>17455809.039999999</v>
      </c>
      <c r="J795" s="1">
        <v>13300345.550000001</v>
      </c>
      <c r="K795" s="2">
        <v>4155463.49</v>
      </c>
      <c r="L795" s="1" t="e">
        <f>INDEX(Cost!$D:$D,MATCH(รายละเอียด!$C795,Cost!$A:$A,0))</f>
        <v>#N/A</v>
      </c>
      <c r="M795" s="1" t="e">
        <f t="shared" si="38"/>
        <v>#N/A</v>
      </c>
      <c r="N795" s="2" t="e">
        <f t="shared" si="39"/>
        <v>#N/A</v>
      </c>
      <c r="O795" t="str">
        <f t="shared" si="37"/>
        <v>not</v>
      </c>
    </row>
    <row r="796" spans="1:15" customFormat="1" hidden="1">
      <c r="A796">
        <v>11</v>
      </c>
      <c r="B796" t="s">
        <v>1644</v>
      </c>
      <c r="C796" t="s">
        <v>1653</v>
      </c>
      <c r="D796" t="s">
        <v>1654</v>
      </c>
      <c r="E796" t="s">
        <v>9</v>
      </c>
      <c r="F796" s="1">
        <v>27507290.059999999</v>
      </c>
      <c r="G796" s="1">
        <v>21568246.609999999</v>
      </c>
      <c r="H796" s="2">
        <v>1.28</v>
      </c>
      <c r="I796" s="1">
        <v>27507290.059999999</v>
      </c>
      <c r="J796" s="1">
        <v>21568246.609999999</v>
      </c>
      <c r="K796" s="2">
        <v>5939043.4500000002</v>
      </c>
      <c r="L796" s="1" t="e">
        <f>INDEX(Cost!$D:$D,MATCH(รายละเอียด!$C796,Cost!$A:$A,0))</f>
        <v>#N/A</v>
      </c>
      <c r="M796" s="1" t="e">
        <f t="shared" si="38"/>
        <v>#N/A</v>
      </c>
      <c r="N796" s="2" t="e">
        <f t="shared" si="39"/>
        <v>#N/A</v>
      </c>
      <c r="O796" t="str">
        <f t="shared" si="37"/>
        <v>not</v>
      </c>
    </row>
    <row r="797" spans="1:15" customFormat="1" hidden="1">
      <c r="A797">
        <v>11</v>
      </c>
      <c r="B797" t="s">
        <v>1644</v>
      </c>
      <c r="C797" t="s">
        <v>1655</v>
      </c>
      <c r="D797" t="s">
        <v>481</v>
      </c>
      <c r="E797" t="s">
        <v>9</v>
      </c>
      <c r="F797" s="1">
        <v>14234697.289999999</v>
      </c>
      <c r="G797" s="1">
        <v>6181630.8600000003</v>
      </c>
      <c r="H797" s="2">
        <v>2.2999999999999998</v>
      </c>
      <c r="I797" s="1">
        <v>14027293.289999999</v>
      </c>
      <c r="J797" s="1">
        <v>6181630.8600000003</v>
      </c>
      <c r="K797" s="2">
        <v>7845662.4299999997</v>
      </c>
      <c r="L797" s="1" t="e">
        <f>INDEX(Cost!$D:$D,MATCH(รายละเอียด!$C797,Cost!$A:$A,0))</f>
        <v>#N/A</v>
      </c>
      <c r="M797" s="1" t="e">
        <f t="shared" si="38"/>
        <v>#N/A</v>
      </c>
      <c r="N797" s="2" t="e">
        <f t="shared" si="39"/>
        <v>#N/A</v>
      </c>
      <c r="O797" t="str">
        <f t="shared" si="37"/>
        <v>C</v>
      </c>
    </row>
    <row r="798" spans="1:15" customFormat="1" hidden="1">
      <c r="A798">
        <v>11</v>
      </c>
      <c r="B798" t="s">
        <v>1644</v>
      </c>
      <c r="C798" t="s">
        <v>1656</v>
      </c>
      <c r="D798" t="s">
        <v>1657</v>
      </c>
      <c r="E798" t="s">
        <v>9</v>
      </c>
      <c r="F798" s="1">
        <v>61128064.200000003</v>
      </c>
      <c r="G798" s="1">
        <v>26653571.73</v>
      </c>
      <c r="H798" s="2">
        <v>2.29</v>
      </c>
      <c r="I798" s="1">
        <v>56389971.039999999</v>
      </c>
      <c r="J798" s="1">
        <v>26653571.73</v>
      </c>
      <c r="K798" s="2">
        <v>29736399.309999999</v>
      </c>
      <c r="L798" s="1" t="e">
        <f>INDEX(Cost!$D:$D,MATCH(รายละเอียด!$C798,Cost!$A:$A,0))</f>
        <v>#N/A</v>
      </c>
      <c r="M798" s="1" t="e">
        <f t="shared" si="38"/>
        <v>#N/A</v>
      </c>
      <c r="N798" s="2" t="e">
        <f t="shared" si="39"/>
        <v>#N/A</v>
      </c>
      <c r="O798" t="str">
        <f t="shared" si="37"/>
        <v>C</v>
      </c>
    </row>
    <row r="799" spans="1:15" customFormat="1" hidden="1">
      <c r="A799">
        <v>11</v>
      </c>
      <c r="B799" t="s">
        <v>1644</v>
      </c>
      <c r="C799" t="s">
        <v>1658</v>
      </c>
      <c r="D799" t="s">
        <v>1659</v>
      </c>
      <c r="E799" t="s">
        <v>9</v>
      </c>
      <c r="F799" s="1">
        <v>29050773.109999999</v>
      </c>
      <c r="G799" s="1">
        <v>20611203.899999999</v>
      </c>
      <c r="H799" s="2">
        <v>1.41</v>
      </c>
      <c r="I799" s="1">
        <v>29050773.109999999</v>
      </c>
      <c r="J799" s="1">
        <v>20611203.899999999</v>
      </c>
      <c r="K799" s="2">
        <v>8439569.2100000009</v>
      </c>
      <c r="L799" s="1" t="e">
        <f>INDEX(Cost!$D:$D,MATCH(รายละเอียด!$C799,Cost!$A:$A,0))</f>
        <v>#N/A</v>
      </c>
      <c r="M799" s="1" t="e">
        <f t="shared" si="38"/>
        <v>#N/A</v>
      </c>
      <c r="N799" s="2" t="e">
        <f t="shared" si="39"/>
        <v>#N/A</v>
      </c>
      <c r="O799" t="str">
        <f t="shared" si="37"/>
        <v>not</v>
      </c>
    </row>
    <row r="800" spans="1:15" customFormat="1" hidden="1">
      <c r="A800">
        <v>11</v>
      </c>
      <c r="B800" t="s">
        <v>1644</v>
      </c>
      <c r="C800" t="s">
        <v>1660</v>
      </c>
      <c r="D800" t="s">
        <v>1661</v>
      </c>
      <c r="E800" t="s">
        <v>9</v>
      </c>
      <c r="F800" s="1">
        <v>46418946.219999999</v>
      </c>
      <c r="G800" s="1">
        <v>34009102.700000003</v>
      </c>
      <c r="H800" s="2">
        <v>1.36</v>
      </c>
      <c r="I800" s="1">
        <v>43536276.090000004</v>
      </c>
      <c r="J800" s="1">
        <v>34009102.700000003</v>
      </c>
      <c r="K800" s="2">
        <v>9527173.3900000006</v>
      </c>
      <c r="L800" s="1" t="e">
        <f>INDEX(Cost!$D:$D,MATCH(รายละเอียด!$C800,Cost!$A:$A,0))</f>
        <v>#N/A</v>
      </c>
      <c r="M800" s="1" t="e">
        <f t="shared" si="38"/>
        <v>#N/A</v>
      </c>
      <c r="N800" s="2" t="e">
        <f t="shared" si="39"/>
        <v>#N/A</v>
      </c>
      <c r="O800" t="str">
        <f t="shared" si="37"/>
        <v>not</v>
      </c>
    </row>
    <row r="801" spans="1:15" customFormat="1" hidden="1">
      <c r="A801">
        <v>11</v>
      </c>
      <c r="B801" t="s">
        <v>1662</v>
      </c>
      <c r="C801" t="s">
        <v>1663</v>
      </c>
      <c r="D801" t="s">
        <v>1664</v>
      </c>
      <c r="E801" t="s">
        <v>6</v>
      </c>
      <c r="F801" s="1">
        <v>727450735.23000002</v>
      </c>
      <c r="G801" s="1">
        <v>477246503.91000003</v>
      </c>
      <c r="H801" s="2">
        <v>1.52</v>
      </c>
      <c r="I801" s="1">
        <v>727450735.23000002</v>
      </c>
      <c r="J801" s="1">
        <v>477246503.91000003</v>
      </c>
      <c r="K801" s="2">
        <v>250204231.31999999</v>
      </c>
      <c r="L801" s="1" t="e">
        <f>INDEX(Cost!$D:$D,MATCH(รายละเอียด!$C801,Cost!$A:$A,0))</f>
        <v>#N/A</v>
      </c>
      <c r="M801" s="1" t="e">
        <f t="shared" si="38"/>
        <v>#N/A</v>
      </c>
      <c r="N801" s="2" t="e">
        <f t="shared" si="39"/>
        <v>#N/A</v>
      </c>
      <c r="O801" t="str">
        <f t="shared" si="37"/>
        <v>D</v>
      </c>
    </row>
    <row r="802" spans="1:15" customFormat="1" hidden="1">
      <c r="A802">
        <v>11</v>
      </c>
      <c r="B802" t="s">
        <v>1662</v>
      </c>
      <c r="C802" t="s">
        <v>1665</v>
      </c>
      <c r="D802" t="s">
        <v>1666</v>
      </c>
      <c r="E802" t="s">
        <v>9</v>
      </c>
      <c r="F802" s="1">
        <v>163995676.25999999</v>
      </c>
      <c r="G802" s="1">
        <v>57429635.07</v>
      </c>
      <c r="H802" s="2">
        <v>2.86</v>
      </c>
      <c r="I802" s="1">
        <v>163995676.25999999</v>
      </c>
      <c r="J802" s="1">
        <v>57429635.07</v>
      </c>
      <c r="K802" s="2">
        <v>106566041.19</v>
      </c>
      <c r="L802" s="1" t="e">
        <f>INDEX(Cost!$D:$D,MATCH(รายละเอียด!$C802,Cost!$A:$A,0))</f>
        <v>#N/A</v>
      </c>
      <c r="M802" s="1" t="e">
        <f t="shared" si="38"/>
        <v>#N/A</v>
      </c>
      <c r="N802" s="2" t="e">
        <f t="shared" si="39"/>
        <v>#N/A</v>
      </c>
      <c r="O802" t="str">
        <f t="shared" si="37"/>
        <v>B</v>
      </c>
    </row>
    <row r="803" spans="1:15" customFormat="1" hidden="1">
      <c r="A803">
        <v>11</v>
      </c>
      <c r="B803" t="s">
        <v>1662</v>
      </c>
      <c r="C803" t="s">
        <v>1667</v>
      </c>
      <c r="D803" t="s">
        <v>1668</v>
      </c>
      <c r="E803" t="s">
        <v>9</v>
      </c>
      <c r="F803" s="1">
        <v>80052235.280000001</v>
      </c>
      <c r="G803" s="1">
        <v>37916965.210000001</v>
      </c>
      <c r="H803" s="2">
        <v>2.11</v>
      </c>
      <c r="I803" s="1">
        <v>80052235.280000001</v>
      </c>
      <c r="J803" s="1">
        <v>37915365.210000001</v>
      </c>
      <c r="K803" s="2">
        <v>42136870.07</v>
      </c>
      <c r="L803" s="1" t="e">
        <f>INDEX(Cost!$D:$D,MATCH(รายละเอียด!$C803,Cost!$A:$A,0))</f>
        <v>#N/A</v>
      </c>
      <c r="M803" s="1" t="e">
        <f t="shared" si="38"/>
        <v>#N/A</v>
      </c>
      <c r="N803" s="2" t="e">
        <f t="shared" si="39"/>
        <v>#N/A</v>
      </c>
      <c r="O803" t="str">
        <f t="shared" si="37"/>
        <v>C</v>
      </c>
    </row>
    <row r="804" spans="1:15" customFormat="1" hidden="1">
      <c r="A804">
        <v>11</v>
      </c>
      <c r="B804" t="s">
        <v>1662</v>
      </c>
      <c r="C804" t="s">
        <v>1669</v>
      </c>
      <c r="D804" t="s">
        <v>1670</v>
      </c>
      <c r="E804" t="s">
        <v>9</v>
      </c>
      <c r="F804" s="1">
        <v>53868771.549999997</v>
      </c>
      <c r="G804" s="1">
        <v>13139997.380000001</v>
      </c>
      <c r="H804" s="2">
        <v>4.0999999999999996</v>
      </c>
      <c r="I804" s="1">
        <v>53868771.549999997</v>
      </c>
      <c r="J804" s="1">
        <v>13139997.380000001</v>
      </c>
      <c r="K804" s="2">
        <v>40728774.170000002</v>
      </c>
      <c r="L804" s="1" t="e">
        <f>INDEX(Cost!$D:$D,MATCH(รายละเอียด!$C804,Cost!$A:$A,0))</f>
        <v>#N/A</v>
      </c>
      <c r="M804" s="1" t="e">
        <f t="shared" si="38"/>
        <v>#N/A</v>
      </c>
      <c r="N804" s="2" t="e">
        <f t="shared" si="39"/>
        <v>#N/A</v>
      </c>
      <c r="O804" t="str">
        <f t="shared" si="37"/>
        <v>A</v>
      </c>
    </row>
    <row r="805" spans="1:15" customFormat="1" hidden="1">
      <c r="A805">
        <v>11</v>
      </c>
      <c r="B805" t="s">
        <v>1671</v>
      </c>
      <c r="C805" t="s">
        <v>1672</v>
      </c>
      <c r="D805" t="s">
        <v>1673</v>
      </c>
      <c r="E805" t="s">
        <v>47</v>
      </c>
      <c r="F805" s="1">
        <v>124778444.55</v>
      </c>
      <c r="G805" s="1">
        <v>133354128.94</v>
      </c>
      <c r="H805" s="2">
        <v>0.94</v>
      </c>
      <c r="I805" s="1">
        <v>124766764.93000001</v>
      </c>
      <c r="J805" s="1">
        <v>133340008.94</v>
      </c>
      <c r="K805" s="2">
        <v>-8573244.0099999998</v>
      </c>
      <c r="L805" s="1" t="e">
        <f>INDEX(Cost!$D:$D,MATCH(รายละเอียด!$C805,Cost!$A:$A,0))</f>
        <v>#N/A</v>
      </c>
      <c r="M805" s="1" t="e">
        <f t="shared" si="38"/>
        <v>#N/A</v>
      </c>
      <c r="N805" s="2" t="e">
        <f t="shared" si="39"/>
        <v>#N/A</v>
      </c>
      <c r="O805" t="str">
        <f t="shared" si="37"/>
        <v>not</v>
      </c>
    </row>
    <row r="806" spans="1:15" customFormat="1" hidden="1">
      <c r="A806">
        <v>11</v>
      </c>
      <c r="B806" t="s">
        <v>1671</v>
      </c>
      <c r="C806" t="s">
        <v>1674</v>
      </c>
      <c r="D806" t="s">
        <v>1675</v>
      </c>
      <c r="E806" t="s">
        <v>9</v>
      </c>
      <c r="F806" s="1">
        <v>3345982.7</v>
      </c>
      <c r="G806" s="1">
        <v>7052655</v>
      </c>
      <c r="H806" s="2">
        <v>0.47</v>
      </c>
      <c r="I806" s="1">
        <v>3345982.7</v>
      </c>
      <c r="J806" s="1">
        <v>7052655</v>
      </c>
      <c r="K806" s="2">
        <v>-3706672.3</v>
      </c>
      <c r="L806" s="1" t="e">
        <f>INDEX(Cost!$D:$D,MATCH(รายละเอียด!$C806,Cost!$A:$A,0))</f>
        <v>#N/A</v>
      </c>
      <c r="M806" s="1" t="e">
        <f t="shared" si="38"/>
        <v>#N/A</v>
      </c>
      <c r="N806" s="2" t="e">
        <f t="shared" si="39"/>
        <v>#N/A</v>
      </c>
      <c r="O806" t="str">
        <f t="shared" si="37"/>
        <v>not</v>
      </c>
    </row>
    <row r="807" spans="1:15" customFormat="1" hidden="1">
      <c r="A807">
        <v>11</v>
      </c>
      <c r="B807" t="s">
        <v>1671</v>
      </c>
      <c r="C807" t="s">
        <v>1676</v>
      </c>
      <c r="D807" t="s">
        <v>1677</v>
      </c>
      <c r="E807" t="s">
        <v>9</v>
      </c>
      <c r="F807" s="1">
        <v>16939594.559999999</v>
      </c>
      <c r="G807" s="1">
        <v>16597855.699999999</v>
      </c>
      <c r="H807" s="2">
        <v>1.02</v>
      </c>
      <c r="I807" s="1">
        <v>16938694.559999999</v>
      </c>
      <c r="J807" s="1">
        <v>16597855.699999999</v>
      </c>
      <c r="K807" s="2">
        <v>340838.86</v>
      </c>
      <c r="L807" s="1" t="e">
        <f>INDEX(Cost!$D:$D,MATCH(รายละเอียด!$C807,Cost!$A:$A,0))</f>
        <v>#N/A</v>
      </c>
      <c r="M807" s="1" t="e">
        <f t="shared" si="38"/>
        <v>#N/A</v>
      </c>
      <c r="N807" s="2" t="e">
        <f t="shared" si="39"/>
        <v>#N/A</v>
      </c>
      <c r="O807" t="str">
        <f t="shared" si="37"/>
        <v>not</v>
      </c>
    </row>
    <row r="808" spans="1:15" customFormat="1" hidden="1">
      <c r="A808">
        <v>11</v>
      </c>
      <c r="B808" t="s">
        <v>1671</v>
      </c>
      <c r="C808" t="s">
        <v>1678</v>
      </c>
      <c r="D808" t="s">
        <v>1679</v>
      </c>
      <c r="E808" t="s">
        <v>9</v>
      </c>
      <c r="F808" s="1">
        <v>38014727.57</v>
      </c>
      <c r="G808" s="1">
        <v>9681133.8699999992</v>
      </c>
      <c r="H808" s="2">
        <v>3.93</v>
      </c>
      <c r="I808" s="1">
        <v>38014727.57</v>
      </c>
      <c r="J808" s="1">
        <v>9681133.8699999992</v>
      </c>
      <c r="K808" s="2">
        <v>28333593.699999999</v>
      </c>
      <c r="L808" s="1" t="e">
        <f>INDEX(Cost!$D:$D,MATCH(รายละเอียด!$C808,Cost!$A:$A,0))</f>
        <v>#N/A</v>
      </c>
      <c r="M808" s="1" t="e">
        <f t="shared" si="38"/>
        <v>#N/A</v>
      </c>
      <c r="N808" s="2" t="e">
        <f t="shared" si="39"/>
        <v>#N/A</v>
      </c>
      <c r="O808" t="str">
        <f t="shared" si="37"/>
        <v>A</v>
      </c>
    </row>
    <row r="809" spans="1:15" customFormat="1" hidden="1">
      <c r="A809">
        <v>11</v>
      </c>
      <c r="B809" t="s">
        <v>1671</v>
      </c>
      <c r="C809" t="s">
        <v>1680</v>
      </c>
      <c r="D809" t="s">
        <v>1681</v>
      </c>
      <c r="E809" t="s">
        <v>9</v>
      </c>
      <c r="F809" s="1">
        <v>1535871.2</v>
      </c>
      <c r="G809" s="1">
        <v>7800553.0599999996</v>
      </c>
      <c r="H809" s="2">
        <v>0.2</v>
      </c>
      <c r="I809" s="1">
        <v>1535871.2</v>
      </c>
      <c r="J809" s="1">
        <v>7800553.0599999996</v>
      </c>
      <c r="K809" s="2">
        <v>-6264681.8600000003</v>
      </c>
      <c r="L809" s="1" t="e">
        <f>INDEX(Cost!$D:$D,MATCH(รายละเอียด!$C809,Cost!$A:$A,0))</f>
        <v>#N/A</v>
      </c>
      <c r="M809" s="1" t="e">
        <f t="shared" si="38"/>
        <v>#N/A</v>
      </c>
      <c r="N809" s="2" t="e">
        <f t="shared" si="39"/>
        <v>#N/A</v>
      </c>
      <c r="O809" t="str">
        <f t="shared" si="37"/>
        <v>not</v>
      </c>
    </row>
    <row r="810" spans="1:15" customFormat="1" hidden="1">
      <c r="A810">
        <v>11</v>
      </c>
      <c r="B810" t="s">
        <v>1682</v>
      </c>
      <c r="C810" t="s">
        <v>1683</v>
      </c>
      <c r="D810" t="s">
        <v>1684</v>
      </c>
      <c r="E810" t="s">
        <v>9</v>
      </c>
      <c r="F810" s="1">
        <v>17977471.140000001</v>
      </c>
      <c r="G810" s="1">
        <v>8501564.8699999992</v>
      </c>
      <c r="H810" s="2">
        <v>2.11</v>
      </c>
      <c r="I810" s="1">
        <v>16156133.640000001</v>
      </c>
      <c r="J810" s="1">
        <v>8501564.8699999992</v>
      </c>
      <c r="K810" s="2">
        <v>7654568.7699999996</v>
      </c>
      <c r="L810" s="1" t="e">
        <f>INDEX(Cost!$D:$D,MATCH(รายละเอียด!$C810,Cost!$A:$A,0))</f>
        <v>#N/A</v>
      </c>
      <c r="M810" s="1" t="e">
        <f t="shared" si="38"/>
        <v>#N/A</v>
      </c>
      <c r="N810" s="2" t="e">
        <f t="shared" si="39"/>
        <v>#N/A</v>
      </c>
      <c r="O810" t="str">
        <f t="shared" si="37"/>
        <v>C</v>
      </c>
    </row>
    <row r="811" spans="1:15" customFormat="1" hidden="1">
      <c r="A811">
        <v>11</v>
      </c>
      <c r="B811" t="s">
        <v>1682</v>
      </c>
      <c r="C811" t="s">
        <v>1685</v>
      </c>
      <c r="D811" t="s">
        <v>1686</v>
      </c>
      <c r="E811" t="s">
        <v>6</v>
      </c>
      <c r="F811" s="1">
        <v>764104472.67999995</v>
      </c>
      <c r="G811" s="1">
        <v>671331907.42999995</v>
      </c>
      <c r="H811" s="2">
        <v>1.1399999999999999</v>
      </c>
      <c r="I811" s="1">
        <v>764104472.67999995</v>
      </c>
      <c r="J811" s="1">
        <v>665164507.42999995</v>
      </c>
      <c r="K811" s="2">
        <v>98939965.25</v>
      </c>
      <c r="L811" s="1" t="e">
        <f>INDEX(Cost!$D:$D,MATCH(รายละเอียด!$C811,Cost!$A:$A,0))</f>
        <v>#N/A</v>
      </c>
      <c r="M811" s="1" t="e">
        <f t="shared" si="38"/>
        <v>#N/A</v>
      </c>
      <c r="N811" s="2" t="e">
        <f t="shared" si="39"/>
        <v>#N/A</v>
      </c>
      <c r="O811" t="str">
        <f t="shared" si="37"/>
        <v>not</v>
      </c>
    </row>
    <row r="812" spans="1:15" customFormat="1" hidden="1">
      <c r="A812">
        <v>11</v>
      </c>
      <c r="B812" t="s">
        <v>1682</v>
      </c>
      <c r="C812" t="s">
        <v>1687</v>
      </c>
      <c r="D812" t="s">
        <v>1688</v>
      </c>
      <c r="E812" t="s">
        <v>47</v>
      </c>
      <c r="F812" s="1">
        <v>225204884.71000001</v>
      </c>
      <c r="G812" s="1">
        <v>193850404.18000001</v>
      </c>
      <c r="H812" s="2">
        <v>1.1599999999999999</v>
      </c>
      <c r="I812" s="1">
        <v>224849884.71000001</v>
      </c>
      <c r="J812" s="1">
        <v>191209593.27000001</v>
      </c>
      <c r="K812" s="2">
        <v>33640291.439999998</v>
      </c>
      <c r="L812" s="1" t="e">
        <f>INDEX(Cost!$D:$D,MATCH(รายละเอียด!$C812,Cost!$A:$A,0))</f>
        <v>#N/A</v>
      </c>
      <c r="M812" s="1" t="e">
        <f t="shared" si="38"/>
        <v>#N/A</v>
      </c>
      <c r="N812" s="2" t="e">
        <f t="shared" si="39"/>
        <v>#N/A</v>
      </c>
      <c r="O812" t="str">
        <f t="shared" si="37"/>
        <v>not</v>
      </c>
    </row>
    <row r="813" spans="1:15" customFormat="1" hidden="1">
      <c r="A813">
        <v>11</v>
      </c>
      <c r="B813" t="s">
        <v>1682</v>
      </c>
      <c r="C813" t="s">
        <v>1689</v>
      </c>
      <c r="D813" t="s">
        <v>1690</v>
      </c>
      <c r="E813" t="s">
        <v>9</v>
      </c>
      <c r="F813" s="1">
        <v>34202445.329999998</v>
      </c>
      <c r="G813" s="1">
        <v>86990700.519999996</v>
      </c>
      <c r="H813" s="2">
        <v>0.39</v>
      </c>
      <c r="I813" s="1">
        <v>33805749.219999999</v>
      </c>
      <c r="J813" s="1">
        <v>86990700.519999996</v>
      </c>
      <c r="K813" s="2">
        <v>-53184951.299999997</v>
      </c>
      <c r="L813" s="1" t="e">
        <f>INDEX(Cost!$D:$D,MATCH(รายละเอียด!$C813,Cost!$A:$A,0))</f>
        <v>#N/A</v>
      </c>
      <c r="M813" s="1" t="e">
        <f t="shared" si="38"/>
        <v>#N/A</v>
      </c>
      <c r="N813" s="2" t="e">
        <f t="shared" si="39"/>
        <v>#N/A</v>
      </c>
      <c r="O813" t="str">
        <f t="shared" si="37"/>
        <v>not</v>
      </c>
    </row>
    <row r="814" spans="1:15" customFormat="1" hidden="1">
      <c r="A814">
        <v>11</v>
      </c>
      <c r="B814" t="s">
        <v>1682</v>
      </c>
      <c r="C814" t="s">
        <v>1691</v>
      </c>
      <c r="D814" t="s">
        <v>1692</v>
      </c>
      <c r="E814" t="s">
        <v>9</v>
      </c>
      <c r="F814" s="1">
        <v>53362618.93</v>
      </c>
      <c r="G814" s="1">
        <v>42133737.740000002</v>
      </c>
      <c r="H814" s="2">
        <v>1.27</v>
      </c>
      <c r="I814" s="1">
        <v>53240456.43</v>
      </c>
      <c r="J814" s="1">
        <v>42133737.740000002</v>
      </c>
      <c r="K814" s="2">
        <v>11106718.689999999</v>
      </c>
      <c r="L814" s="1" t="e">
        <f>INDEX(Cost!$D:$D,MATCH(รายละเอียด!$C814,Cost!$A:$A,0))</f>
        <v>#N/A</v>
      </c>
      <c r="M814" s="1" t="e">
        <f t="shared" si="38"/>
        <v>#N/A</v>
      </c>
      <c r="N814" s="2" t="e">
        <f t="shared" si="39"/>
        <v>#N/A</v>
      </c>
      <c r="O814" t="str">
        <f t="shared" si="37"/>
        <v>not</v>
      </c>
    </row>
    <row r="815" spans="1:15" customFormat="1" hidden="1">
      <c r="A815">
        <v>11</v>
      </c>
      <c r="B815" t="s">
        <v>1682</v>
      </c>
      <c r="C815" t="s">
        <v>1693</v>
      </c>
      <c r="D815" t="s">
        <v>1694</v>
      </c>
      <c r="E815" t="s">
        <v>9</v>
      </c>
      <c r="F815" s="1">
        <v>45433304.93</v>
      </c>
      <c r="G815" s="1">
        <v>15418025.76</v>
      </c>
      <c r="H815" s="2">
        <v>2.95</v>
      </c>
      <c r="I815" s="1">
        <v>45339144.93</v>
      </c>
      <c r="J815" s="1">
        <v>15418025.76</v>
      </c>
      <c r="K815" s="2">
        <v>29921119.170000002</v>
      </c>
      <c r="L815" s="1" t="e">
        <f>INDEX(Cost!$D:$D,MATCH(รายละเอียด!$C815,Cost!$A:$A,0))</f>
        <v>#N/A</v>
      </c>
      <c r="M815" s="1" t="e">
        <f t="shared" si="38"/>
        <v>#N/A</v>
      </c>
      <c r="N815" s="2" t="e">
        <f t="shared" si="39"/>
        <v>#N/A</v>
      </c>
      <c r="O815" t="str">
        <f t="shared" si="37"/>
        <v>B</v>
      </c>
    </row>
    <row r="816" spans="1:15" customFormat="1" hidden="1">
      <c r="A816">
        <v>11</v>
      </c>
      <c r="B816" t="s">
        <v>1682</v>
      </c>
      <c r="C816" t="s">
        <v>1695</v>
      </c>
      <c r="D816" t="s">
        <v>1696</v>
      </c>
      <c r="E816" t="s">
        <v>9</v>
      </c>
      <c r="F816" s="1">
        <v>88925528.079999998</v>
      </c>
      <c r="G816" s="1">
        <v>47255509.640000001</v>
      </c>
      <c r="H816" s="2">
        <v>1.88</v>
      </c>
      <c r="I816" s="1">
        <v>88855430.079999998</v>
      </c>
      <c r="J816" s="1">
        <v>47255509.640000001</v>
      </c>
      <c r="K816" s="2">
        <v>41599920.439999998</v>
      </c>
      <c r="L816" s="1" t="e">
        <f>INDEX(Cost!$D:$D,MATCH(รายละเอียด!$C816,Cost!$A:$A,0))</f>
        <v>#N/A</v>
      </c>
      <c r="M816" s="1" t="e">
        <f t="shared" si="38"/>
        <v>#N/A</v>
      </c>
      <c r="N816" s="2" t="e">
        <f t="shared" si="39"/>
        <v>#N/A</v>
      </c>
      <c r="O816" t="str">
        <f t="shared" si="37"/>
        <v>D</v>
      </c>
    </row>
    <row r="817" spans="1:15" customFormat="1" hidden="1">
      <c r="A817">
        <v>11</v>
      </c>
      <c r="B817" t="s">
        <v>1682</v>
      </c>
      <c r="C817" t="s">
        <v>1697</v>
      </c>
      <c r="D817" t="s">
        <v>1698</v>
      </c>
      <c r="E817" t="s">
        <v>9</v>
      </c>
      <c r="F817" s="1">
        <v>54323094.109999999</v>
      </c>
      <c r="G817" s="1">
        <v>40197800.420000002</v>
      </c>
      <c r="H817" s="2">
        <v>1.35</v>
      </c>
      <c r="I817" s="1">
        <v>53831474.670000002</v>
      </c>
      <c r="J817" s="1">
        <v>40197800.420000002</v>
      </c>
      <c r="K817" s="2">
        <v>13633674.25</v>
      </c>
      <c r="L817" s="1" t="e">
        <f>INDEX(Cost!$D:$D,MATCH(รายละเอียด!$C817,Cost!$A:$A,0))</f>
        <v>#N/A</v>
      </c>
      <c r="M817" s="1" t="e">
        <f t="shared" si="38"/>
        <v>#N/A</v>
      </c>
      <c r="N817" s="2" t="e">
        <f t="shared" si="39"/>
        <v>#N/A</v>
      </c>
      <c r="O817" t="str">
        <f t="shared" si="37"/>
        <v>not</v>
      </c>
    </row>
    <row r="818" spans="1:15" customFormat="1" hidden="1">
      <c r="A818">
        <v>11</v>
      </c>
      <c r="B818" t="s">
        <v>1682</v>
      </c>
      <c r="C818" t="s">
        <v>1699</v>
      </c>
      <c r="D818" t="s">
        <v>1700</v>
      </c>
      <c r="E818" t="s">
        <v>9</v>
      </c>
      <c r="F818" s="1">
        <v>10595886.75</v>
      </c>
      <c r="G818" s="1">
        <v>28006907.149999999</v>
      </c>
      <c r="H818" s="2">
        <v>0.38</v>
      </c>
      <c r="I818" s="1">
        <v>10595886.75</v>
      </c>
      <c r="J818" s="1">
        <v>28006907.149999999</v>
      </c>
      <c r="K818" s="2">
        <v>-17411020.399999999</v>
      </c>
      <c r="L818" s="1" t="e">
        <f>INDEX(Cost!$D:$D,MATCH(รายละเอียด!$C818,Cost!$A:$A,0))</f>
        <v>#N/A</v>
      </c>
      <c r="M818" s="1" t="e">
        <f t="shared" si="38"/>
        <v>#N/A</v>
      </c>
      <c r="N818" s="2" t="e">
        <f t="shared" si="39"/>
        <v>#N/A</v>
      </c>
      <c r="O818" t="str">
        <f t="shared" si="37"/>
        <v>not</v>
      </c>
    </row>
    <row r="819" spans="1:15" customFormat="1" hidden="1">
      <c r="A819">
        <v>11</v>
      </c>
      <c r="B819" t="s">
        <v>1682</v>
      </c>
      <c r="C819" t="s">
        <v>1701</v>
      </c>
      <c r="D819" t="s">
        <v>1702</v>
      </c>
      <c r="E819" t="s">
        <v>9</v>
      </c>
      <c r="F819" s="1">
        <v>11142655.77</v>
      </c>
      <c r="G819" s="1">
        <v>13338659.33</v>
      </c>
      <c r="H819" s="2">
        <v>0.84</v>
      </c>
      <c r="I819" s="1">
        <v>11073674.77</v>
      </c>
      <c r="J819" s="1">
        <v>13338659.33</v>
      </c>
      <c r="K819" s="2">
        <v>-2264984.56</v>
      </c>
      <c r="L819" s="1" t="e">
        <f>INDEX(Cost!$D:$D,MATCH(รายละเอียด!$C819,Cost!$A:$A,0))</f>
        <v>#N/A</v>
      </c>
      <c r="M819" s="1" t="e">
        <f t="shared" si="38"/>
        <v>#N/A</v>
      </c>
      <c r="N819" s="2" t="e">
        <f t="shared" si="39"/>
        <v>#N/A</v>
      </c>
      <c r="O819" t="str">
        <f t="shared" si="37"/>
        <v>not</v>
      </c>
    </row>
    <row r="820" spans="1:15" customFormat="1" hidden="1">
      <c r="A820">
        <v>11</v>
      </c>
      <c r="B820" t="s">
        <v>1682</v>
      </c>
      <c r="C820" t="s">
        <v>1703</v>
      </c>
      <c r="D820" t="s">
        <v>1704</v>
      </c>
      <c r="E820" t="s">
        <v>9</v>
      </c>
      <c r="F820" s="1">
        <v>65823204.520000003</v>
      </c>
      <c r="G820" s="1">
        <v>11754835.640000001</v>
      </c>
      <c r="H820" s="2">
        <v>5.6</v>
      </c>
      <c r="I820" s="1">
        <v>65818331.909999996</v>
      </c>
      <c r="J820" s="1">
        <v>11754835.640000001</v>
      </c>
      <c r="K820" s="2">
        <v>54063496.270000003</v>
      </c>
      <c r="L820" s="1" t="e">
        <f>INDEX(Cost!$D:$D,MATCH(รายละเอียด!$C820,Cost!$A:$A,0))</f>
        <v>#N/A</v>
      </c>
      <c r="M820" s="1" t="e">
        <f t="shared" si="38"/>
        <v>#N/A</v>
      </c>
      <c r="N820" s="2" t="e">
        <f t="shared" si="39"/>
        <v>#N/A</v>
      </c>
      <c r="O820" t="str">
        <f t="shared" si="37"/>
        <v>A</v>
      </c>
    </row>
    <row r="821" spans="1:15" customFormat="1" hidden="1">
      <c r="A821">
        <v>11</v>
      </c>
      <c r="B821" t="s">
        <v>1682</v>
      </c>
      <c r="C821" t="s">
        <v>1705</v>
      </c>
      <c r="D821" t="s">
        <v>1706</v>
      </c>
      <c r="E821" t="s">
        <v>9</v>
      </c>
      <c r="F821" s="1">
        <v>43298977.380000003</v>
      </c>
      <c r="G821" s="1">
        <v>47541296.229999997</v>
      </c>
      <c r="H821" s="2">
        <v>0.91</v>
      </c>
      <c r="I821" s="1">
        <v>43298977.380000003</v>
      </c>
      <c r="J821" s="1">
        <v>47541296.229999997</v>
      </c>
      <c r="K821" s="2">
        <v>-4242318.8499999996</v>
      </c>
      <c r="L821" s="1" t="e">
        <f>INDEX(Cost!$D:$D,MATCH(รายละเอียด!$C821,Cost!$A:$A,0))</f>
        <v>#N/A</v>
      </c>
      <c r="M821" s="1" t="e">
        <f t="shared" si="38"/>
        <v>#N/A</v>
      </c>
      <c r="N821" s="2" t="e">
        <f t="shared" si="39"/>
        <v>#N/A</v>
      </c>
      <c r="O821" t="str">
        <f t="shared" si="37"/>
        <v>not</v>
      </c>
    </row>
    <row r="822" spans="1:15" customFormat="1" hidden="1">
      <c r="A822">
        <v>11</v>
      </c>
      <c r="B822" t="s">
        <v>1682</v>
      </c>
      <c r="C822" t="s">
        <v>1707</v>
      </c>
      <c r="D822" t="s">
        <v>1708</v>
      </c>
      <c r="E822" t="s">
        <v>9</v>
      </c>
      <c r="F822" s="1">
        <v>130728361.34999999</v>
      </c>
      <c r="G822" s="1">
        <v>33998791.350000001</v>
      </c>
      <c r="H822" s="2">
        <v>3.85</v>
      </c>
      <c r="I822" s="1">
        <v>120679001.5</v>
      </c>
      <c r="J822" s="1">
        <v>33998791.350000001</v>
      </c>
      <c r="K822" s="2">
        <v>86680210.150000006</v>
      </c>
      <c r="L822" s="1" t="e">
        <f>INDEX(Cost!$D:$D,MATCH(รายละเอียด!$C822,Cost!$A:$A,0))</f>
        <v>#N/A</v>
      </c>
      <c r="M822" s="1" t="e">
        <f t="shared" si="38"/>
        <v>#N/A</v>
      </c>
      <c r="N822" s="2" t="e">
        <f t="shared" si="39"/>
        <v>#N/A</v>
      </c>
      <c r="O822" t="str">
        <f t="shared" si="37"/>
        <v>A</v>
      </c>
    </row>
    <row r="823" spans="1:15" customFormat="1" hidden="1">
      <c r="A823">
        <v>11</v>
      </c>
      <c r="B823" t="s">
        <v>1682</v>
      </c>
      <c r="C823" t="s">
        <v>1709</v>
      </c>
      <c r="D823" t="s">
        <v>1710</v>
      </c>
      <c r="E823" t="s">
        <v>9</v>
      </c>
      <c r="F823" s="1">
        <v>28618625.800000001</v>
      </c>
      <c r="G823" s="1">
        <v>14877848.65</v>
      </c>
      <c r="H823" s="2">
        <v>1.92</v>
      </c>
      <c r="I823" s="1">
        <v>28618582.100000001</v>
      </c>
      <c r="J823" s="1">
        <v>14877848.65</v>
      </c>
      <c r="K823" s="2">
        <v>13740733.449999999</v>
      </c>
      <c r="L823" s="1" t="e">
        <f>INDEX(Cost!$D:$D,MATCH(รายละเอียด!$C823,Cost!$A:$A,0))</f>
        <v>#N/A</v>
      </c>
      <c r="M823" s="1" t="e">
        <f t="shared" si="38"/>
        <v>#N/A</v>
      </c>
      <c r="N823" s="2" t="e">
        <f t="shared" si="39"/>
        <v>#N/A</v>
      </c>
      <c r="O823" t="str">
        <f t="shared" si="37"/>
        <v>D</v>
      </c>
    </row>
    <row r="824" spans="1:15" customFormat="1" hidden="1">
      <c r="A824">
        <v>11</v>
      </c>
      <c r="B824" t="s">
        <v>1682</v>
      </c>
      <c r="C824" t="s">
        <v>1711</v>
      </c>
      <c r="D824" t="s">
        <v>1712</v>
      </c>
      <c r="E824" t="s">
        <v>9</v>
      </c>
      <c r="F824" s="1">
        <v>21563277.289999999</v>
      </c>
      <c r="G824" s="1">
        <v>28299378.98</v>
      </c>
      <c r="H824" s="2">
        <v>0.76</v>
      </c>
      <c r="I824" s="1">
        <v>21563277.289999999</v>
      </c>
      <c r="J824" s="1">
        <v>28299378.98</v>
      </c>
      <c r="K824" s="2">
        <v>-6736101.6900000004</v>
      </c>
      <c r="L824" s="1" t="e">
        <f>INDEX(Cost!$D:$D,MATCH(รายละเอียด!$C824,Cost!$A:$A,0))</f>
        <v>#N/A</v>
      </c>
      <c r="M824" s="1" t="e">
        <f t="shared" si="38"/>
        <v>#N/A</v>
      </c>
      <c r="N824" s="2" t="e">
        <f t="shared" si="39"/>
        <v>#N/A</v>
      </c>
      <c r="O824" t="str">
        <f t="shared" si="37"/>
        <v>not</v>
      </c>
    </row>
    <row r="825" spans="1:15" customFormat="1" hidden="1">
      <c r="A825">
        <v>11</v>
      </c>
      <c r="B825" t="s">
        <v>1682</v>
      </c>
      <c r="C825" t="s">
        <v>1713</v>
      </c>
      <c r="D825" t="s">
        <v>1714</v>
      </c>
      <c r="E825" t="s">
        <v>9</v>
      </c>
      <c r="F825" s="1">
        <v>62294325.869999997</v>
      </c>
      <c r="G825" s="1">
        <v>41874334.479999997</v>
      </c>
      <c r="H825" s="2">
        <v>1.49</v>
      </c>
      <c r="I825" s="1">
        <v>62294325.869999997</v>
      </c>
      <c r="J825" s="1">
        <v>41874334.479999997</v>
      </c>
      <c r="K825" s="2">
        <v>20419991.390000001</v>
      </c>
      <c r="L825" s="1" t="e">
        <f>INDEX(Cost!$D:$D,MATCH(รายละเอียด!$C825,Cost!$A:$A,0))</f>
        <v>#N/A</v>
      </c>
      <c r="M825" s="1" t="e">
        <f t="shared" si="38"/>
        <v>#N/A</v>
      </c>
      <c r="N825" s="2" t="e">
        <f t="shared" si="39"/>
        <v>#N/A</v>
      </c>
      <c r="O825" t="str">
        <f t="shared" si="37"/>
        <v>not</v>
      </c>
    </row>
    <row r="826" spans="1:15" customFormat="1" hidden="1">
      <c r="A826">
        <v>11</v>
      </c>
      <c r="B826" t="s">
        <v>1682</v>
      </c>
      <c r="C826" t="s">
        <v>1715</v>
      </c>
      <c r="D826" t="s">
        <v>1716</v>
      </c>
      <c r="E826" t="s">
        <v>9</v>
      </c>
      <c r="F826" s="1">
        <v>90076752.959999993</v>
      </c>
      <c r="G826" s="1">
        <v>46163764.990000002</v>
      </c>
      <c r="H826" s="2">
        <v>1.95</v>
      </c>
      <c r="I826" s="1">
        <v>89813282.060000002</v>
      </c>
      <c r="J826" s="1">
        <v>46163764.990000002</v>
      </c>
      <c r="K826" s="2">
        <v>43649517.07</v>
      </c>
      <c r="L826" s="1" t="e">
        <f>INDEX(Cost!$D:$D,MATCH(รายละเอียด!$C826,Cost!$A:$A,0))</f>
        <v>#N/A</v>
      </c>
      <c r="M826" s="1" t="e">
        <f t="shared" si="38"/>
        <v>#N/A</v>
      </c>
      <c r="N826" s="2" t="e">
        <f t="shared" si="39"/>
        <v>#N/A</v>
      </c>
      <c r="O826" t="str">
        <f t="shared" si="37"/>
        <v>D</v>
      </c>
    </row>
    <row r="827" spans="1:15" customFormat="1" hidden="1">
      <c r="A827">
        <v>11</v>
      </c>
      <c r="B827" t="s">
        <v>1682</v>
      </c>
      <c r="C827" t="s">
        <v>1717</v>
      </c>
      <c r="D827" t="s">
        <v>1718</v>
      </c>
      <c r="E827" t="s">
        <v>9</v>
      </c>
      <c r="F827" s="1">
        <v>25844277.809999999</v>
      </c>
      <c r="G827" s="1">
        <v>10196554.119999999</v>
      </c>
      <c r="H827" s="2">
        <v>2.5299999999999998</v>
      </c>
      <c r="I827" s="1">
        <v>25812303.43</v>
      </c>
      <c r="J827" s="1">
        <v>10196554.119999999</v>
      </c>
      <c r="K827" s="2">
        <v>15615749.310000001</v>
      </c>
      <c r="L827" s="1" t="e">
        <f>INDEX(Cost!$D:$D,MATCH(รายละเอียด!$C827,Cost!$A:$A,0))</f>
        <v>#N/A</v>
      </c>
      <c r="M827" s="1" t="e">
        <f t="shared" si="38"/>
        <v>#N/A</v>
      </c>
      <c r="N827" s="2" t="e">
        <f t="shared" si="39"/>
        <v>#N/A</v>
      </c>
      <c r="O827" t="str">
        <f t="shared" si="37"/>
        <v>B</v>
      </c>
    </row>
    <row r="828" spans="1:15" customFormat="1" hidden="1">
      <c r="A828">
        <v>11</v>
      </c>
      <c r="B828" t="s">
        <v>1682</v>
      </c>
      <c r="C828" t="s">
        <v>1719</v>
      </c>
      <c r="D828" t="s">
        <v>1720</v>
      </c>
      <c r="E828" t="s">
        <v>9</v>
      </c>
      <c r="F828" s="1">
        <v>58741348.240000002</v>
      </c>
      <c r="G828" s="1">
        <v>72906636.829999998</v>
      </c>
      <c r="H828" s="2">
        <v>0.81</v>
      </c>
      <c r="I828" s="1">
        <v>58379195.240000002</v>
      </c>
      <c r="J828" s="1">
        <v>72906636.829999998</v>
      </c>
      <c r="K828" s="2">
        <v>-14527441.59</v>
      </c>
      <c r="L828" s="1" t="e">
        <f>INDEX(Cost!$D:$D,MATCH(รายละเอียด!$C828,Cost!$A:$A,0))</f>
        <v>#N/A</v>
      </c>
      <c r="M828" s="1" t="e">
        <f t="shared" si="38"/>
        <v>#N/A</v>
      </c>
      <c r="N828" s="2" t="e">
        <f t="shared" si="39"/>
        <v>#N/A</v>
      </c>
      <c r="O828" t="str">
        <f t="shared" si="37"/>
        <v>not</v>
      </c>
    </row>
    <row r="829" spans="1:15" customFormat="1" hidden="1">
      <c r="A829">
        <v>11</v>
      </c>
      <c r="B829" t="s">
        <v>1682</v>
      </c>
      <c r="C829" t="s">
        <v>1721</v>
      </c>
      <c r="D829" t="s">
        <v>1722</v>
      </c>
      <c r="E829" t="s">
        <v>9</v>
      </c>
      <c r="F829" s="1">
        <v>11406485.51</v>
      </c>
      <c r="G829" s="1">
        <v>6623263.0899999999</v>
      </c>
      <c r="H829" s="2">
        <v>1.72</v>
      </c>
      <c r="I829" s="1">
        <v>11354593.51</v>
      </c>
      <c r="J829" s="1">
        <v>6623263.0899999999</v>
      </c>
      <c r="K829" s="2">
        <v>4731330.42</v>
      </c>
      <c r="L829" s="1" t="e">
        <f>INDEX(Cost!$D:$D,MATCH(รายละเอียด!$C829,Cost!$A:$A,0))</f>
        <v>#N/A</v>
      </c>
      <c r="M829" s="1" t="e">
        <f t="shared" si="38"/>
        <v>#N/A</v>
      </c>
      <c r="N829" s="2" t="e">
        <f t="shared" si="39"/>
        <v>#N/A</v>
      </c>
      <c r="O829" t="str">
        <f t="shared" si="37"/>
        <v>D</v>
      </c>
    </row>
    <row r="830" spans="1:15" customFormat="1" hidden="1">
      <c r="A830">
        <v>11</v>
      </c>
      <c r="B830" t="s">
        <v>1682</v>
      </c>
      <c r="C830" t="s">
        <v>1723</v>
      </c>
      <c r="D830" t="s">
        <v>1724</v>
      </c>
      <c r="E830" t="s">
        <v>9</v>
      </c>
      <c r="F830" s="1">
        <v>59052043.390000001</v>
      </c>
      <c r="G830" s="1">
        <v>57235580.57</v>
      </c>
      <c r="H830" s="2">
        <v>1.03</v>
      </c>
      <c r="I830" s="1">
        <v>58965043.390000001</v>
      </c>
      <c r="J830" s="1">
        <v>57235580.57</v>
      </c>
      <c r="K830" s="2">
        <v>1729462.82</v>
      </c>
      <c r="L830" s="1" t="e">
        <f>INDEX(Cost!$D:$D,MATCH(รายละเอียด!$C830,Cost!$A:$A,0))</f>
        <v>#N/A</v>
      </c>
      <c r="M830" s="1" t="e">
        <f t="shared" si="38"/>
        <v>#N/A</v>
      </c>
      <c r="N830" s="2" t="e">
        <f t="shared" si="39"/>
        <v>#N/A</v>
      </c>
      <c r="O830" t="str">
        <f t="shared" si="37"/>
        <v>not</v>
      </c>
    </row>
    <row r="831" spans="1:15" customFormat="1" hidden="1">
      <c r="A831">
        <v>12</v>
      </c>
      <c r="B831" t="s">
        <v>1725</v>
      </c>
      <c r="C831" t="s">
        <v>1726</v>
      </c>
      <c r="D831" t="s">
        <v>1727</v>
      </c>
      <c r="E831" t="s">
        <v>6</v>
      </c>
      <c r="F831" s="1">
        <v>608964650.30999994</v>
      </c>
      <c r="G831" s="1">
        <v>202276171.96000001</v>
      </c>
      <c r="H831" s="2">
        <v>3.01</v>
      </c>
      <c r="I831" s="1">
        <v>608964650.30999994</v>
      </c>
      <c r="J831" s="1">
        <v>202275671.96000001</v>
      </c>
      <c r="K831" s="2">
        <v>406688978.35000002</v>
      </c>
      <c r="L831" s="1" t="e">
        <f>INDEX(Cost!$D:$D,MATCH(รายละเอียด!$C831,Cost!$A:$A,0))</f>
        <v>#N/A</v>
      </c>
      <c r="M831" s="1" t="e">
        <f t="shared" si="38"/>
        <v>#N/A</v>
      </c>
      <c r="N831" s="2" t="e">
        <f t="shared" si="39"/>
        <v>#N/A</v>
      </c>
      <c r="O831" t="str">
        <f t="shared" si="37"/>
        <v>A</v>
      </c>
    </row>
    <row r="832" spans="1:15" customFormat="1" hidden="1">
      <c r="A832">
        <v>12</v>
      </c>
      <c r="B832" t="s">
        <v>1725</v>
      </c>
      <c r="C832" t="s">
        <v>1728</v>
      </c>
      <c r="D832" t="s">
        <v>1729</v>
      </c>
      <c r="E832" t="s">
        <v>9</v>
      </c>
      <c r="F832" s="1">
        <v>83845587.340000004</v>
      </c>
      <c r="G832" s="1">
        <v>36230867.039999999</v>
      </c>
      <c r="H832" s="2">
        <v>2.31</v>
      </c>
      <c r="I832" s="1">
        <v>83683059.040000007</v>
      </c>
      <c r="J832" s="1">
        <v>36230867.039999999</v>
      </c>
      <c r="K832" s="2">
        <v>47452192</v>
      </c>
      <c r="L832" s="1" t="e">
        <f>INDEX(Cost!$D:$D,MATCH(รายละเอียด!$C832,Cost!$A:$A,0))</f>
        <v>#N/A</v>
      </c>
      <c r="M832" s="1" t="e">
        <f t="shared" si="38"/>
        <v>#N/A</v>
      </c>
      <c r="N832" s="2" t="e">
        <f t="shared" si="39"/>
        <v>#N/A</v>
      </c>
      <c r="O832" t="str">
        <f t="shared" si="37"/>
        <v>C</v>
      </c>
    </row>
    <row r="833" spans="1:15" customFormat="1" hidden="1">
      <c r="A833">
        <v>12</v>
      </c>
      <c r="B833" t="s">
        <v>1725</v>
      </c>
      <c r="C833" t="s">
        <v>1730</v>
      </c>
      <c r="D833" t="s">
        <v>1731</v>
      </c>
      <c r="E833" t="s">
        <v>9</v>
      </c>
      <c r="F833" s="1">
        <v>122122322.95999999</v>
      </c>
      <c r="G833" s="1">
        <v>24879884.289999999</v>
      </c>
      <c r="H833" s="2">
        <v>4.91</v>
      </c>
      <c r="I833" s="1">
        <v>122031631.95999999</v>
      </c>
      <c r="J833" s="1">
        <v>24879884.289999999</v>
      </c>
      <c r="K833" s="2">
        <v>97151747.670000002</v>
      </c>
      <c r="L833" s="1" t="e">
        <f>INDEX(Cost!$D:$D,MATCH(รายละเอียด!$C833,Cost!$A:$A,0))</f>
        <v>#N/A</v>
      </c>
      <c r="M833" s="1" t="e">
        <f t="shared" si="38"/>
        <v>#N/A</v>
      </c>
      <c r="N833" s="2" t="e">
        <f t="shared" si="39"/>
        <v>#N/A</v>
      </c>
      <c r="O833" t="str">
        <f t="shared" si="37"/>
        <v>A</v>
      </c>
    </row>
    <row r="834" spans="1:15" customFormat="1" hidden="1">
      <c r="A834">
        <v>12</v>
      </c>
      <c r="B834" t="s">
        <v>1725</v>
      </c>
      <c r="C834" t="s">
        <v>1732</v>
      </c>
      <c r="D834" t="s">
        <v>1733</v>
      </c>
      <c r="E834" t="s">
        <v>9</v>
      </c>
      <c r="F834" s="1">
        <v>37529361.329999998</v>
      </c>
      <c r="G834" s="1">
        <v>31751163.359999999</v>
      </c>
      <c r="H834" s="2">
        <v>1.18</v>
      </c>
      <c r="I834" s="1">
        <v>37467296.329999998</v>
      </c>
      <c r="J834" s="1">
        <v>31751163.359999999</v>
      </c>
      <c r="K834" s="2">
        <v>5716132.9699999997</v>
      </c>
      <c r="L834" s="1" t="e">
        <f>INDEX(Cost!$D:$D,MATCH(รายละเอียด!$C834,Cost!$A:$A,0))</f>
        <v>#N/A</v>
      </c>
      <c r="M834" s="1" t="e">
        <f t="shared" si="38"/>
        <v>#N/A</v>
      </c>
      <c r="N834" s="2" t="e">
        <f t="shared" si="39"/>
        <v>#N/A</v>
      </c>
      <c r="O834" t="str">
        <f t="shared" si="37"/>
        <v>not</v>
      </c>
    </row>
    <row r="835" spans="1:15" customFormat="1" hidden="1">
      <c r="A835">
        <v>12</v>
      </c>
      <c r="B835" t="s">
        <v>1725</v>
      </c>
      <c r="C835" t="s">
        <v>1734</v>
      </c>
      <c r="D835" t="s">
        <v>1735</v>
      </c>
      <c r="E835" t="s">
        <v>9</v>
      </c>
      <c r="F835" s="1">
        <v>24296826.329999998</v>
      </c>
      <c r="G835" s="1">
        <v>15038159.68</v>
      </c>
      <c r="H835" s="2">
        <v>1.62</v>
      </c>
      <c r="I835" s="1">
        <v>24296826.329999998</v>
      </c>
      <c r="J835" s="1">
        <v>15038159.68</v>
      </c>
      <c r="K835" s="2">
        <v>9258666.6500000004</v>
      </c>
      <c r="L835" s="1" t="e">
        <f>INDEX(Cost!$D:$D,MATCH(รายละเอียด!$C835,Cost!$A:$A,0))</f>
        <v>#N/A</v>
      </c>
      <c r="M835" s="1" t="e">
        <f t="shared" si="38"/>
        <v>#N/A</v>
      </c>
      <c r="N835" s="2" t="e">
        <f t="shared" si="39"/>
        <v>#N/A</v>
      </c>
      <c r="O835" t="str">
        <f t="shared" si="37"/>
        <v>D</v>
      </c>
    </row>
    <row r="836" spans="1:15" customFormat="1" hidden="1">
      <c r="A836">
        <v>12</v>
      </c>
      <c r="B836" t="s">
        <v>1725</v>
      </c>
      <c r="C836" t="s">
        <v>1736</v>
      </c>
      <c r="D836" t="s">
        <v>1737</v>
      </c>
      <c r="E836" t="s">
        <v>9</v>
      </c>
      <c r="F836" s="1">
        <v>66652999.079999998</v>
      </c>
      <c r="G836" s="1">
        <v>72181002.819999993</v>
      </c>
      <c r="H836" s="2">
        <v>0.92</v>
      </c>
      <c r="I836" s="1">
        <v>66577655.079999998</v>
      </c>
      <c r="J836" s="1">
        <v>72181002.819999993</v>
      </c>
      <c r="K836" s="2">
        <v>-5603347.7400000002</v>
      </c>
      <c r="L836" s="1" t="e">
        <f>INDEX(Cost!$D:$D,MATCH(รายละเอียด!$C836,Cost!$A:$A,0))</f>
        <v>#N/A</v>
      </c>
      <c r="M836" s="1" t="e">
        <f t="shared" si="38"/>
        <v>#N/A</v>
      </c>
      <c r="N836" s="2" t="e">
        <f t="shared" si="39"/>
        <v>#N/A</v>
      </c>
      <c r="O836" t="str">
        <f t="shared" si="37"/>
        <v>not</v>
      </c>
    </row>
    <row r="837" spans="1:15" customFormat="1" hidden="1">
      <c r="A837">
        <v>12</v>
      </c>
      <c r="B837" t="s">
        <v>1725</v>
      </c>
      <c r="C837" t="s">
        <v>1738</v>
      </c>
      <c r="D837" t="s">
        <v>1739</v>
      </c>
      <c r="E837" t="s">
        <v>9</v>
      </c>
      <c r="F837" s="1">
        <v>30572917.059999999</v>
      </c>
      <c r="G837" s="1">
        <v>20400810.66</v>
      </c>
      <c r="H837" s="2">
        <v>1.5</v>
      </c>
      <c r="I837" s="1">
        <v>30473551.059999999</v>
      </c>
      <c r="J837" s="1">
        <v>20400810.66</v>
      </c>
      <c r="K837" s="2">
        <v>10072740.4</v>
      </c>
      <c r="L837" s="1" t="e">
        <f>INDEX(Cost!$D:$D,MATCH(รายละเอียด!$C837,Cost!$A:$A,0))</f>
        <v>#N/A</v>
      </c>
      <c r="M837" s="1" t="e">
        <f t="shared" si="38"/>
        <v>#N/A</v>
      </c>
      <c r="N837" s="2" t="e">
        <f t="shared" si="39"/>
        <v>#N/A</v>
      </c>
      <c r="O837" t="str">
        <f t="shared" si="37"/>
        <v>not</v>
      </c>
    </row>
    <row r="838" spans="1:15" customFormat="1" hidden="1">
      <c r="A838">
        <v>12</v>
      </c>
      <c r="B838" t="s">
        <v>1725</v>
      </c>
      <c r="C838" t="s">
        <v>1740</v>
      </c>
      <c r="D838" t="s">
        <v>1741</v>
      </c>
      <c r="E838" t="s">
        <v>9</v>
      </c>
      <c r="F838" s="1">
        <v>20598098.920000002</v>
      </c>
      <c r="G838" s="1">
        <v>24403648.890000001</v>
      </c>
      <c r="H838" s="2">
        <v>0.84</v>
      </c>
      <c r="I838" s="1">
        <v>20592296.920000002</v>
      </c>
      <c r="J838" s="1">
        <v>24403648.890000001</v>
      </c>
      <c r="K838" s="2">
        <v>-3811351.97</v>
      </c>
      <c r="L838" s="1" t="e">
        <f>INDEX(Cost!$D:$D,MATCH(รายละเอียด!$C838,Cost!$A:$A,0))</f>
        <v>#N/A</v>
      </c>
      <c r="M838" s="1" t="e">
        <f t="shared" si="38"/>
        <v>#N/A</v>
      </c>
      <c r="N838" s="2" t="e">
        <f t="shared" si="39"/>
        <v>#N/A</v>
      </c>
      <c r="O838" t="str">
        <f t="shared" ref="O838:O901" si="40">IF(H838&gt;3,"A",IF(H838&gt;=2.51,"B",IF(H838&gt;=2.01,"C",IF(H838&gt;=1.51,"D","not"))))</f>
        <v>not</v>
      </c>
    </row>
    <row r="839" spans="1:15" customFormat="1" hidden="1">
      <c r="A839">
        <v>12</v>
      </c>
      <c r="B839" t="s">
        <v>1725</v>
      </c>
      <c r="C839" t="s">
        <v>1742</v>
      </c>
      <c r="D839" t="s">
        <v>1743</v>
      </c>
      <c r="E839" t="s">
        <v>9</v>
      </c>
      <c r="F839" s="1">
        <v>14027968.91</v>
      </c>
      <c r="G839" s="1">
        <v>23744724.84</v>
      </c>
      <c r="H839" s="2">
        <v>0.59</v>
      </c>
      <c r="I839" s="1">
        <v>14027968.91</v>
      </c>
      <c r="J839" s="1">
        <v>23744724.84</v>
      </c>
      <c r="K839" s="2">
        <v>-9716755.9299999997</v>
      </c>
      <c r="L839" s="1" t="e">
        <f>INDEX(Cost!$D:$D,MATCH(รายละเอียด!$C839,Cost!$A:$A,0))</f>
        <v>#N/A</v>
      </c>
      <c r="M839" s="1" t="e">
        <f t="shared" ref="M839:M902" si="41">(L839/11)*3</f>
        <v>#N/A</v>
      </c>
      <c r="N839" s="2" t="e">
        <f t="shared" ref="N839:N902" si="42">K839-M839</f>
        <v>#N/A</v>
      </c>
      <c r="O839" t="str">
        <f t="shared" si="40"/>
        <v>not</v>
      </c>
    </row>
    <row r="840" spans="1:15" customFormat="1" hidden="1">
      <c r="A840">
        <v>12</v>
      </c>
      <c r="B840" t="s">
        <v>1725</v>
      </c>
      <c r="C840" t="s">
        <v>1744</v>
      </c>
      <c r="D840" t="s">
        <v>1745</v>
      </c>
      <c r="E840" t="s">
        <v>9</v>
      </c>
      <c r="F840" s="1">
        <v>12164130.369999999</v>
      </c>
      <c r="G840" s="1">
        <v>13675110.67</v>
      </c>
      <c r="H840" s="2">
        <v>0.89</v>
      </c>
      <c r="I840" s="1">
        <v>12110150.369999999</v>
      </c>
      <c r="J840" s="1">
        <v>13675110.67</v>
      </c>
      <c r="K840" s="2">
        <v>-1564960.3</v>
      </c>
      <c r="L840" s="1" t="e">
        <f>INDEX(Cost!$D:$D,MATCH(รายละเอียด!$C840,Cost!$A:$A,0))</f>
        <v>#N/A</v>
      </c>
      <c r="M840" s="1" t="e">
        <f t="shared" si="41"/>
        <v>#N/A</v>
      </c>
      <c r="N840" s="2" t="e">
        <f t="shared" si="42"/>
        <v>#N/A</v>
      </c>
      <c r="O840" t="str">
        <f t="shared" si="40"/>
        <v>not</v>
      </c>
    </row>
    <row r="841" spans="1:15" customFormat="1" hidden="1">
      <c r="A841">
        <v>12</v>
      </c>
      <c r="B841" t="s">
        <v>1746</v>
      </c>
      <c r="C841" t="s">
        <v>1747</v>
      </c>
      <c r="D841" t="s">
        <v>1748</v>
      </c>
      <c r="E841" t="s">
        <v>47</v>
      </c>
      <c r="F841" s="1">
        <v>475172577.22000003</v>
      </c>
      <c r="G841" s="1">
        <v>212844996.96000001</v>
      </c>
      <c r="H841" s="2">
        <v>2.23</v>
      </c>
      <c r="I841" s="1">
        <v>468034699.82999998</v>
      </c>
      <c r="J841" s="1">
        <v>212306396.96000001</v>
      </c>
      <c r="K841" s="2">
        <v>255728302.87</v>
      </c>
      <c r="L841" s="1" t="e">
        <f>INDEX(Cost!$D:$D,MATCH(รายละเอียด!$C841,Cost!$A:$A,0))</f>
        <v>#N/A</v>
      </c>
      <c r="M841" s="1" t="e">
        <f t="shared" si="41"/>
        <v>#N/A</v>
      </c>
      <c r="N841" s="2" t="e">
        <f t="shared" si="42"/>
        <v>#N/A</v>
      </c>
      <c r="O841" t="str">
        <f t="shared" si="40"/>
        <v>C</v>
      </c>
    </row>
    <row r="842" spans="1:15" customFormat="1" hidden="1">
      <c r="A842">
        <v>12</v>
      </c>
      <c r="B842" t="s">
        <v>1746</v>
      </c>
      <c r="C842" t="s">
        <v>1749</v>
      </c>
      <c r="D842" t="s">
        <v>1750</v>
      </c>
      <c r="E842" t="s">
        <v>47</v>
      </c>
      <c r="F842" s="1">
        <v>239807263.77000001</v>
      </c>
      <c r="G842" s="1">
        <v>50904388.469999999</v>
      </c>
      <c r="H842" s="2">
        <v>4.71</v>
      </c>
      <c r="I842" s="1">
        <v>239271038.40000001</v>
      </c>
      <c r="J842" s="1">
        <v>28977827.609999999</v>
      </c>
      <c r="K842" s="2">
        <v>210293210.78999999</v>
      </c>
      <c r="L842" s="1" t="e">
        <f>INDEX(Cost!$D:$D,MATCH(รายละเอียด!$C842,Cost!$A:$A,0))</f>
        <v>#N/A</v>
      </c>
      <c r="M842" s="1" t="e">
        <f t="shared" si="41"/>
        <v>#N/A</v>
      </c>
      <c r="N842" s="2" t="e">
        <f t="shared" si="42"/>
        <v>#N/A</v>
      </c>
      <c r="O842" t="str">
        <f t="shared" si="40"/>
        <v>A</v>
      </c>
    </row>
    <row r="843" spans="1:15" customFormat="1" hidden="1">
      <c r="A843">
        <v>12</v>
      </c>
      <c r="B843" t="s">
        <v>1746</v>
      </c>
      <c r="C843" t="s">
        <v>1751</v>
      </c>
      <c r="D843" t="s">
        <v>1752</v>
      </c>
      <c r="E843" t="s">
        <v>9</v>
      </c>
      <c r="F843" s="1">
        <v>95469180.370000005</v>
      </c>
      <c r="G843" s="1">
        <v>23155982.100000001</v>
      </c>
      <c r="H843" s="2">
        <v>4.12</v>
      </c>
      <c r="I843" s="1">
        <v>95469180.370000005</v>
      </c>
      <c r="J843" s="1">
        <v>23155982.100000001</v>
      </c>
      <c r="K843" s="2">
        <v>72313198.269999996</v>
      </c>
      <c r="L843" s="1" t="e">
        <f>INDEX(Cost!$D:$D,MATCH(รายละเอียด!$C843,Cost!$A:$A,0))</f>
        <v>#N/A</v>
      </c>
      <c r="M843" s="1" t="e">
        <f t="shared" si="41"/>
        <v>#N/A</v>
      </c>
      <c r="N843" s="2" t="e">
        <f t="shared" si="42"/>
        <v>#N/A</v>
      </c>
      <c r="O843" t="str">
        <f t="shared" si="40"/>
        <v>A</v>
      </c>
    </row>
    <row r="844" spans="1:15" customFormat="1" hidden="1">
      <c r="A844">
        <v>12</v>
      </c>
      <c r="B844" t="s">
        <v>1746</v>
      </c>
      <c r="C844" t="s">
        <v>1753</v>
      </c>
      <c r="D844" t="s">
        <v>1754</v>
      </c>
      <c r="E844" t="s">
        <v>9</v>
      </c>
      <c r="F844" s="1">
        <v>68208804.569999993</v>
      </c>
      <c r="G844" s="1">
        <v>18489889.43</v>
      </c>
      <c r="H844" s="2">
        <v>3.69</v>
      </c>
      <c r="I844" s="1">
        <v>68208804.569999993</v>
      </c>
      <c r="J844" s="1">
        <v>18489889.43</v>
      </c>
      <c r="K844" s="2">
        <v>49718915.140000001</v>
      </c>
      <c r="L844" s="1" t="e">
        <f>INDEX(Cost!$D:$D,MATCH(รายละเอียด!$C844,Cost!$A:$A,0))</f>
        <v>#N/A</v>
      </c>
      <c r="M844" s="1" t="e">
        <f t="shared" si="41"/>
        <v>#N/A</v>
      </c>
      <c r="N844" s="2" t="e">
        <f t="shared" si="42"/>
        <v>#N/A</v>
      </c>
      <c r="O844" t="str">
        <f t="shared" si="40"/>
        <v>A</v>
      </c>
    </row>
    <row r="845" spans="1:15" customFormat="1" hidden="1">
      <c r="A845">
        <v>12</v>
      </c>
      <c r="B845" t="s">
        <v>1746</v>
      </c>
      <c r="C845" t="s">
        <v>1755</v>
      </c>
      <c r="D845" t="s">
        <v>1756</v>
      </c>
      <c r="E845" t="s">
        <v>9</v>
      </c>
      <c r="F845" s="1">
        <v>243282171.90000001</v>
      </c>
      <c r="G845" s="1">
        <v>31845847.260000002</v>
      </c>
      <c r="H845" s="2">
        <v>7.64</v>
      </c>
      <c r="I845" s="1">
        <v>242946827.38999999</v>
      </c>
      <c r="J845" s="1">
        <v>31845847.260000002</v>
      </c>
      <c r="K845" s="2">
        <v>211100980.13</v>
      </c>
      <c r="L845" s="1" t="e">
        <f>INDEX(Cost!$D:$D,MATCH(รายละเอียด!$C845,Cost!$A:$A,0))</f>
        <v>#N/A</v>
      </c>
      <c r="M845" s="1" t="e">
        <f t="shared" si="41"/>
        <v>#N/A</v>
      </c>
      <c r="N845" s="2" t="e">
        <f t="shared" si="42"/>
        <v>#N/A</v>
      </c>
      <c r="O845" t="str">
        <f t="shared" si="40"/>
        <v>A</v>
      </c>
    </row>
    <row r="846" spans="1:15" customFormat="1" hidden="1">
      <c r="A846">
        <v>12</v>
      </c>
      <c r="B846" t="s">
        <v>1746</v>
      </c>
      <c r="C846" t="s">
        <v>1757</v>
      </c>
      <c r="D846" t="s">
        <v>1758</v>
      </c>
      <c r="E846" t="s">
        <v>9</v>
      </c>
      <c r="F846" s="1">
        <v>95107062.540000007</v>
      </c>
      <c r="G846" s="1">
        <v>26924842.850000001</v>
      </c>
      <c r="H846" s="2">
        <v>3.53</v>
      </c>
      <c r="I846" s="1">
        <v>95107062.540000007</v>
      </c>
      <c r="J846" s="1">
        <v>26924842.850000001</v>
      </c>
      <c r="K846" s="2">
        <v>68182219.689999998</v>
      </c>
      <c r="L846" s="1" t="e">
        <f>INDEX(Cost!$D:$D,MATCH(รายละเอียด!$C846,Cost!$A:$A,0))</f>
        <v>#N/A</v>
      </c>
      <c r="M846" s="1" t="e">
        <f t="shared" si="41"/>
        <v>#N/A</v>
      </c>
      <c r="N846" s="2" t="e">
        <f t="shared" si="42"/>
        <v>#N/A</v>
      </c>
      <c r="O846" t="str">
        <f t="shared" si="40"/>
        <v>A</v>
      </c>
    </row>
    <row r="847" spans="1:15" customFormat="1" hidden="1">
      <c r="A847">
        <v>12</v>
      </c>
      <c r="B847" t="s">
        <v>1746</v>
      </c>
      <c r="C847" t="s">
        <v>1759</v>
      </c>
      <c r="D847" t="s">
        <v>1760</v>
      </c>
      <c r="E847" t="s">
        <v>9</v>
      </c>
      <c r="F847" s="1">
        <v>43470256.350000001</v>
      </c>
      <c r="G847" s="1">
        <v>23521234.640000001</v>
      </c>
      <c r="H847" s="2">
        <v>1.85</v>
      </c>
      <c r="I847" s="1">
        <v>43470256.350000001</v>
      </c>
      <c r="J847" s="1">
        <v>23521234.640000001</v>
      </c>
      <c r="K847" s="2">
        <v>19949021.710000001</v>
      </c>
      <c r="L847" s="1" t="e">
        <f>INDEX(Cost!$D:$D,MATCH(รายละเอียด!$C847,Cost!$A:$A,0))</f>
        <v>#N/A</v>
      </c>
      <c r="M847" s="1" t="e">
        <f t="shared" si="41"/>
        <v>#N/A</v>
      </c>
      <c r="N847" s="2" t="e">
        <f t="shared" si="42"/>
        <v>#N/A</v>
      </c>
      <c r="O847" t="str">
        <f t="shared" si="40"/>
        <v>D</v>
      </c>
    </row>
    <row r="848" spans="1:15" customFormat="1" hidden="1">
      <c r="A848">
        <v>12</v>
      </c>
      <c r="B848" t="s">
        <v>1746</v>
      </c>
      <c r="C848" t="s">
        <v>1761</v>
      </c>
      <c r="D848" t="s">
        <v>1762</v>
      </c>
      <c r="E848" t="s">
        <v>9</v>
      </c>
      <c r="F848" s="1">
        <v>41572226.289999999</v>
      </c>
      <c r="G848" s="1">
        <v>19089178.870000001</v>
      </c>
      <c r="H848" s="2">
        <v>2.1800000000000002</v>
      </c>
      <c r="I848" s="1">
        <v>41572226.289999999</v>
      </c>
      <c r="J848" s="1">
        <v>19089178.870000001</v>
      </c>
      <c r="K848" s="2">
        <v>22483047.420000002</v>
      </c>
      <c r="L848" s="1" t="e">
        <f>INDEX(Cost!$D:$D,MATCH(รายละเอียด!$C848,Cost!$A:$A,0))</f>
        <v>#N/A</v>
      </c>
      <c r="M848" s="1" t="e">
        <f t="shared" si="41"/>
        <v>#N/A</v>
      </c>
      <c r="N848" s="2" t="e">
        <f t="shared" si="42"/>
        <v>#N/A</v>
      </c>
      <c r="O848" t="str">
        <f t="shared" si="40"/>
        <v>C</v>
      </c>
    </row>
    <row r="849" spans="1:15" customFormat="1" hidden="1">
      <c r="A849">
        <v>12</v>
      </c>
      <c r="B849" t="s">
        <v>1746</v>
      </c>
      <c r="C849" t="s">
        <v>1763</v>
      </c>
      <c r="D849" t="s">
        <v>1764</v>
      </c>
      <c r="E849" t="s">
        <v>9</v>
      </c>
      <c r="F849" s="1">
        <v>67038945.450000003</v>
      </c>
      <c r="G849" s="1">
        <v>16118746.970000001</v>
      </c>
      <c r="H849" s="2">
        <v>4.16</v>
      </c>
      <c r="I849" s="1">
        <v>67038945.450000003</v>
      </c>
      <c r="J849" s="1">
        <v>16118746.970000001</v>
      </c>
      <c r="K849" s="2">
        <v>50920198.479999997</v>
      </c>
      <c r="L849" s="1" t="e">
        <f>INDEX(Cost!$D:$D,MATCH(รายละเอียด!$C849,Cost!$A:$A,0))</f>
        <v>#N/A</v>
      </c>
      <c r="M849" s="1" t="e">
        <f t="shared" si="41"/>
        <v>#N/A</v>
      </c>
      <c r="N849" s="2" t="e">
        <f t="shared" si="42"/>
        <v>#N/A</v>
      </c>
      <c r="O849" t="str">
        <f t="shared" si="40"/>
        <v>A</v>
      </c>
    </row>
    <row r="850" spans="1:15" customFormat="1" hidden="1">
      <c r="A850">
        <v>12</v>
      </c>
      <c r="B850" t="s">
        <v>1746</v>
      </c>
      <c r="C850" t="s">
        <v>1765</v>
      </c>
      <c r="D850" t="s">
        <v>1766</v>
      </c>
      <c r="E850" t="s">
        <v>9</v>
      </c>
      <c r="F850" s="1">
        <v>61576263.829999998</v>
      </c>
      <c r="G850" s="1">
        <v>28424766.120000001</v>
      </c>
      <c r="H850" s="2">
        <v>2.17</v>
      </c>
      <c r="I850" s="1">
        <v>61576263.829999998</v>
      </c>
      <c r="J850" s="1">
        <v>28424766.120000001</v>
      </c>
      <c r="K850" s="2">
        <v>33151497.710000001</v>
      </c>
      <c r="L850" s="1" t="e">
        <f>INDEX(Cost!$D:$D,MATCH(รายละเอียด!$C850,Cost!$A:$A,0))</f>
        <v>#N/A</v>
      </c>
      <c r="M850" s="1" t="e">
        <f t="shared" si="41"/>
        <v>#N/A</v>
      </c>
      <c r="N850" s="2" t="e">
        <f t="shared" si="42"/>
        <v>#N/A</v>
      </c>
      <c r="O850" t="str">
        <f t="shared" si="40"/>
        <v>C</v>
      </c>
    </row>
    <row r="851" spans="1:15" customFormat="1" hidden="1">
      <c r="A851">
        <v>12</v>
      </c>
      <c r="B851" t="s">
        <v>1746</v>
      </c>
      <c r="C851" t="s">
        <v>1767</v>
      </c>
      <c r="D851" t="s">
        <v>1768</v>
      </c>
      <c r="E851" t="s">
        <v>9</v>
      </c>
      <c r="F851" s="1">
        <v>38324455.560000002</v>
      </c>
      <c r="G851" s="1">
        <v>17187096.07</v>
      </c>
      <c r="H851" s="2">
        <v>2.23</v>
      </c>
      <c r="I851" s="1">
        <v>38324455.560000002</v>
      </c>
      <c r="J851" s="1">
        <v>17187096.07</v>
      </c>
      <c r="K851" s="2">
        <v>21137359.489999998</v>
      </c>
      <c r="L851" s="1" t="e">
        <f>INDEX(Cost!$D:$D,MATCH(รายละเอียด!$C851,Cost!$A:$A,0))</f>
        <v>#N/A</v>
      </c>
      <c r="M851" s="1" t="e">
        <f t="shared" si="41"/>
        <v>#N/A</v>
      </c>
      <c r="N851" s="2" t="e">
        <f t="shared" si="42"/>
        <v>#N/A</v>
      </c>
      <c r="O851" t="str">
        <f t="shared" si="40"/>
        <v>C</v>
      </c>
    </row>
    <row r="852" spans="1:15" customFormat="1" hidden="1">
      <c r="A852">
        <v>12</v>
      </c>
      <c r="B852" t="s">
        <v>1746</v>
      </c>
      <c r="C852" t="s">
        <v>1769</v>
      </c>
      <c r="D852" t="s">
        <v>1770</v>
      </c>
      <c r="E852" t="s">
        <v>9</v>
      </c>
      <c r="F852" s="1">
        <v>54186432.119999997</v>
      </c>
      <c r="G852" s="1">
        <v>14255542.029999999</v>
      </c>
      <c r="H852" s="2">
        <v>3.8</v>
      </c>
      <c r="I852" s="1">
        <v>54003182.119999997</v>
      </c>
      <c r="J852" s="1">
        <v>14255542.029999999</v>
      </c>
      <c r="K852" s="2">
        <v>39747640.090000004</v>
      </c>
      <c r="L852" s="1" t="e">
        <f>INDEX(Cost!$D:$D,MATCH(รายละเอียด!$C852,Cost!$A:$A,0))</f>
        <v>#N/A</v>
      </c>
      <c r="M852" s="1" t="e">
        <f t="shared" si="41"/>
        <v>#N/A</v>
      </c>
      <c r="N852" s="2" t="e">
        <f t="shared" si="42"/>
        <v>#N/A</v>
      </c>
      <c r="O852" t="str">
        <f t="shared" si="40"/>
        <v>A</v>
      </c>
    </row>
    <row r="853" spans="1:15" customFormat="1" hidden="1">
      <c r="A853">
        <v>12</v>
      </c>
      <c r="B853" t="s">
        <v>1746</v>
      </c>
      <c r="C853" t="s">
        <v>1771</v>
      </c>
      <c r="D853" t="s">
        <v>1772</v>
      </c>
      <c r="E853" t="s">
        <v>9</v>
      </c>
      <c r="F853" s="1">
        <v>54182172.759999998</v>
      </c>
      <c r="G853" s="1">
        <v>25740877.559999999</v>
      </c>
      <c r="H853" s="2">
        <v>2.1</v>
      </c>
      <c r="I853" s="1">
        <v>54182172.759999998</v>
      </c>
      <c r="J853" s="1">
        <v>25740877.559999999</v>
      </c>
      <c r="K853" s="2">
        <v>28441295.199999999</v>
      </c>
      <c r="L853" s="1" t="e">
        <f>INDEX(Cost!$D:$D,MATCH(รายละเอียด!$C853,Cost!$A:$A,0))</f>
        <v>#N/A</v>
      </c>
      <c r="M853" s="1" t="e">
        <f t="shared" si="41"/>
        <v>#N/A</v>
      </c>
      <c r="N853" s="2" t="e">
        <f t="shared" si="42"/>
        <v>#N/A</v>
      </c>
      <c r="O853" t="str">
        <f t="shared" si="40"/>
        <v>C</v>
      </c>
    </row>
    <row r="854" spans="1:15" customFormat="1" hidden="1">
      <c r="A854">
        <v>12</v>
      </c>
      <c r="B854" t="s">
        <v>1773</v>
      </c>
      <c r="C854" t="s">
        <v>1774</v>
      </c>
      <c r="D854" t="s">
        <v>1775</v>
      </c>
      <c r="E854" t="s">
        <v>47</v>
      </c>
      <c r="F854" s="1">
        <v>785125678.19000006</v>
      </c>
      <c r="G854" s="1">
        <v>191589627.80000001</v>
      </c>
      <c r="H854" s="2">
        <v>4.0999999999999996</v>
      </c>
      <c r="I854" s="1">
        <v>784750046.19000006</v>
      </c>
      <c r="J854" s="1">
        <v>191589627.80000001</v>
      </c>
      <c r="K854" s="2">
        <v>593160418.38999999</v>
      </c>
      <c r="L854" s="1" t="e">
        <f>INDEX(Cost!$D:$D,MATCH(รายละเอียด!$C854,Cost!$A:$A,0))</f>
        <v>#N/A</v>
      </c>
      <c r="M854" s="1" t="e">
        <f t="shared" si="41"/>
        <v>#N/A</v>
      </c>
      <c r="N854" s="2" t="e">
        <f t="shared" si="42"/>
        <v>#N/A</v>
      </c>
      <c r="O854" t="str">
        <f t="shared" si="40"/>
        <v>A</v>
      </c>
    </row>
    <row r="855" spans="1:15" customFormat="1" hidden="1">
      <c r="A855">
        <v>12</v>
      </c>
      <c r="B855" t="s">
        <v>1773</v>
      </c>
      <c r="C855" t="s">
        <v>1776</v>
      </c>
      <c r="D855" t="s">
        <v>1777</v>
      </c>
      <c r="E855" t="s">
        <v>9</v>
      </c>
      <c r="F855" s="1">
        <v>115733097.89</v>
      </c>
      <c r="G855" s="1">
        <v>44560069</v>
      </c>
      <c r="H855" s="2">
        <v>2.6</v>
      </c>
      <c r="I855" s="1">
        <v>115717777.89</v>
      </c>
      <c r="J855" s="1">
        <v>44560069</v>
      </c>
      <c r="K855" s="2">
        <v>71157708.890000001</v>
      </c>
      <c r="L855" s="1" t="e">
        <f>INDEX(Cost!$D:$D,MATCH(รายละเอียด!$C855,Cost!$A:$A,0))</f>
        <v>#N/A</v>
      </c>
      <c r="M855" s="1" t="e">
        <f t="shared" si="41"/>
        <v>#N/A</v>
      </c>
      <c r="N855" s="2" t="e">
        <f t="shared" si="42"/>
        <v>#N/A</v>
      </c>
      <c r="O855" t="str">
        <f t="shared" si="40"/>
        <v>B</v>
      </c>
    </row>
    <row r="856" spans="1:15" customFormat="1" hidden="1">
      <c r="A856">
        <v>12</v>
      </c>
      <c r="B856" t="s">
        <v>1773</v>
      </c>
      <c r="C856" t="s">
        <v>1778</v>
      </c>
      <c r="D856" t="s">
        <v>1779</v>
      </c>
      <c r="E856" t="s">
        <v>9</v>
      </c>
      <c r="F856" s="1">
        <v>140560071.44999999</v>
      </c>
      <c r="G856" s="1">
        <v>29948571.140000001</v>
      </c>
      <c r="H856" s="2">
        <v>4.6900000000000004</v>
      </c>
      <c r="I856" s="1">
        <v>140560071.44999999</v>
      </c>
      <c r="J856" s="1">
        <v>29948571.140000001</v>
      </c>
      <c r="K856" s="2">
        <v>110611500.31</v>
      </c>
      <c r="L856" s="1" t="e">
        <f>INDEX(Cost!$D:$D,MATCH(รายละเอียด!$C856,Cost!$A:$A,0))</f>
        <v>#N/A</v>
      </c>
      <c r="M856" s="1" t="e">
        <f t="shared" si="41"/>
        <v>#N/A</v>
      </c>
      <c r="N856" s="2" t="e">
        <f t="shared" si="42"/>
        <v>#N/A</v>
      </c>
      <c r="O856" t="str">
        <f t="shared" si="40"/>
        <v>A</v>
      </c>
    </row>
    <row r="857" spans="1:15" customFormat="1" hidden="1">
      <c r="A857">
        <v>12</v>
      </c>
      <c r="B857" t="s">
        <v>1773</v>
      </c>
      <c r="C857" t="s">
        <v>1780</v>
      </c>
      <c r="D857" t="s">
        <v>1781</v>
      </c>
      <c r="E857" t="s">
        <v>9</v>
      </c>
      <c r="F857" s="1">
        <v>60926501.219999999</v>
      </c>
      <c r="G857" s="1">
        <v>18297173.18</v>
      </c>
      <c r="H857" s="2">
        <v>3.33</v>
      </c>
      <c r="I857" s="1">
        <v>60926501.219999999</v>
      </c>
      <c r="J857" s="1">
        <v>18297173.18</v>
      </c>
      <c r="K857" s="2">
        <v>42629328.039999999</v>
      </c>
      <c r="L857" s="1" t="e">
        <f>INDEX(Cost!$D:$D,MATCH(รายละเอียด!$C857,Cost!$A:$A,0))</f>
        <v>#N/A</v>
      </c>
      <c r="M857" s="1" t="e">
        <f t="shared" si="41"/>
        <v>#N/A</v>
      </c>
      <c r="N857" s="2" t="e">
        <f t="shared" si="42"/>
        <v>#N/A</v>
      </c>
      <c r="O857" t="str">
        <f t="shared" si="40"/>
        <v>A</v>
      </c>
    </row>
    <row r="858" spans="1:15" customFormat="1" hidden="1">
      <c r="A858">
        <v>12</v>
      </c>
      <c r="B858" t="s">
        <v>1773</v>
      </c>
      <c r="C858" t="s">
        <v>1782</v>
      </c>
      <c r="D858" t="s">
        <v>1783</v>
      </c>
      <c r="E858" t="s">
        <v>9</v>
      </c>
      <c r="F858" s="1">
        <v>82606325.620000005</v>
      </c>
      <c r="G858" s="1">
        <v>20297814.399999999</v>
      </c>
      <c r="H858" s="2">
        <v>4.07</v>
      </c>
      <c r="I858" s="1">
        <v>82606325.620000005</v>
      </c>
      <c r="J858" s="1">
        <v>20297814.399999999</v>
      </c>
      <c r="K858" s="2">
        <v>62308511.219999999</v>
      </c>
      <c r="L858" s="1" t="e">
        <f>INDEX(Cost!$D:$D,MATCH(รายละเอียด!$C858,Cost!$A:$A,0))</f>
        <v>#N/A</v>
      </c>
      <c r="M858" s="1" t="e">
        <f t="shared" si="41"/>
        <v>#N/A</v>
      </c>
      <c r="N858" s="2" t="e">
        <f t="shared" si="42"/>
        <v>#N/A</v>
      </c>
      <c r="O858" t="str">
        <f t="shared" si="40"/>
        <v>A</v>
      </c>
    </row>
    <row r="859" spans="1:15" customFormat="1" hidden="1">
      <c r="A859">
        <v>12</v>
      </c>
      <c r="B859" t="s">
        <v>1773</v>
      </c>
      <c r="C859" t="s">
        <v>1784</v>
      </c>
      <c r="D859" t="s">
        <v>1785</v>
      </c>
      <c r="E859" t="s">
        <v>9</v>
      </c>
      <c r="F859" s="1">
        <v>68941057.359999999</v>
      </c>
      <c r="G859" s="1">
        <v>13911623.65</v>
      </c>
      <c r="H859" s="2">
        <v>4.96</v>
      </c>
      <c r="I859" s="1">
        <v>68941057.359999999</v>
      </c>
      <c r="J859" s="1">
        <v>13911623.65</v>
      </c>
      <c r="K859" s="2">
        <v>55029433.710000001</v>
      </c>
      <c r="L859" s="1" t="e">
        <f>INDEX(Cost!$D:$D,MATCH(รายละเอียด!$C859,Cost!$A:$A,0))</f>
        <v>#N/A</v>
      </c>
      <c r="M859" s="1" t="e">
        <f t="shared" si="41"/>
        <v>#N/A</v>
      </c>
      <c r="N859" s="2" t="e">
        <f t="shared" si="42"/>
        <v>#N/A</v>
      </c>
      <c r="O859" t="str">
        <f t="shared" si="40"/>
        <v>A</v>
      </c>
    </row>
    <row r="860" spans="1:15" customFormat="1" hidden="1">
      <c r="A860">
        <v>12</v>
      </c>
      <c r="B860" t="s">
        <v>1773</v>
      </c>
      <c r="C860" t="s">
        <v>1786</v>
      </c>
      <c r="D860" t="s">
        <v>1787</v>
      </c>
      <c r="E860" t="s">
        <v>9</v>
      </c>
      <c r="F860" s="1">
        <v>43558273.259999998</v>
      </c>
      <c r="G860" s="1">
        <v>9454365.6500000004</v>
      </c>
      <c r="H860" s="2">
        <v>4.6100000000000003</v>
      </c>
      <c r="I860" s="1">
        <v>43558273.259999998</v>
      </c>
      <c r="J860" s="1">
        <v>9454365.6500000004</v>
      </c>
      <c r="K860" s="2">
        <v>34103907.609999999</v>
      </c>
      <c r="L860" s="1" t="e">
        <f>INDEX(Cost!$D:$D,MATCH(รายละเอียด!$C860,Cost!$A:$A,0))</f>
        <v>#N/A</v>
      </c>
      <c r="M860" s="1" t="e">
        <f t="shared" si="41"/>
        <v>#N/A</v>
      </c>
      <c r="N860" s="2" t="e">
        <f t="shared" si="42"/>
        <v>#N/A</v>
      </c>
      <c r="O860" t="str">
        <f t="shared" si="40"/>
        <v>A</v>
      </c>
    </row>
    <row r="861" spans="1:15" customFormat="1" hidden="1">
      <c r="A861">
        <v>12</v>
      </c>
      <c r="B861" t="s">
        <v>1773</v>
      </c>
      <c r="C861" t="s">
        <v>1788</v>
      </c>
      <c r="D861" t="s">
        <v>1789</v>
      </c>
      <c r="E861" t="s">
        <v>9</v>
      </c>
      <c r="F861" s="1">
        <v>188736445.93000001</v>
      </c>
      <c r="G861" s="1">
        <v>25888390.120000001</v>
      </c>
      <c r="H861" s="2">
        <v>7.29</v>
      </c>
      <c r="I861" s="1">
        <v>188736445.93000001</v>
      </c>
      <c r="J861" s="1">
        <v>25888390.120000001</v>
      </c>
      <c r="K861" s="2">
        <v>162848055.81</v>
      </c>
      <c r="L861" s="1" t="e">
        <f>INDEX(Cost!$D:$D,MATCH(รายละเอียด!$C861,Cost!$A:$A,0))</f>
        <v>#N/A</v>
      </c>
      <c r="M861" s="1" t="e">
        <f t="shared" si="41"/>
        <v>#N/A</v>
      </c>
      <c r="N861" s="2" t="e">
        <f t="shared" si="42"/>
        <v>#N/A</v>
      </c>
      <c r="O861" t="str">
        <f t="shared" si="40"/>
        <v>A</v>
      </c>
    </row>
    <row r="862" spans="1:15" customFormat="1" hidden="1">
      <c r="A862">
        <v>12</v>
      </c>
      <c r="B862" t="s">
        <v>1773</v>
      </c>
      <c r="C862" t="s">
        <v>1790</v>
      </c>
      <c r="D862" t="s">
        <v>1791</v>
      </c>
      <c r="E862" t="s">
        <v>9</v>
      </c>
      <c r="F862" s="1">
        <v>81983389.430000007</v>
      </c>
      <c r="G862" s="1">
        <v>21644253.390000001</v>
      </c>
      <c r="H862" s="2">
        <v>3.79</v>
      </c>
      <c r="I862" s="1">
        <v>81954189.430000007</v>
      </c>
      <c r="J862" s="1">
        <v>21644253.390000001</v>
      </c>
      <c r="K862" s="2">
        <v>60309936.039999999</v>
      </c>
      <c r="L862" s="1" t="e">
        <f>INDEX(Cost!$D:$D,MATCH(รายละเอียด!$C862,Cost!$A:$A,0))</f>
        <v>#N/A</v>
      </c>
      <c r="M862" s="1" t="e">
        <f t="shared" si="41"/>
        <v>#N/A</v>
      </c>
      <c r="N862" s="2" t="e">
        <f t="shared" si="42"/>
        <v>#N/A</v>
      </c>
      <c r="O862" t="str">
        <f t="shared" si="40"/>
        <v>A</v>
      </c>
    </row>
    <row r="863" spans="1:15" customFormat="1" hidden="1">
      <c r="A863">
        <v>12</v>
      </c>
      <c r="B863" t="s">
        <v>1773</v>
      </c>
      <c r="C863" t="s">
        <v>1792</v>
      </c>
      <c r="D863" t="s">
        <v>1793</v>
      </c>
      <c r="E863" t="s">
        <v>9</v>
      </c>
      <c r="F863" s="1">
        <v>38951993.259999998</v>
      </c>
      <c r="G863" s="1">
        <v>13100123.76</v>
      </c>
      <c r="H863" s="2">
        <v>2.97</v>
      </c>
      <c r="I863" s="1">
        <v>38826591.259999998</v>
      </c>
      <c r="J863" s="1">
        <v>13100123.76</v>
      </c>
      <c r="K863" s="2">
        <v>25726467.5</v>
      </c>
      <c r="L863" s="1" t="e">
        <f>INDEX(Cost!$D:$D,MATCH(รายละเอียด!$C863,Cost!$A:$A,0))</f>
        <v>#N/A</v>
      </c>
      <c r="M863" s="1" t="e">
        <f t="shared" si="41"/>
        <v>#N/A</v>
      </c>
      <c r="N863" s="2" t="e">
        <f t="shared" si="42"/>
        <v>#N/A</v>
      </c>
      <c r="O863" t="str">
        <f t="shared" si="40"/>
        <v>B</v>
      </c>
    </row>
    <row r="864" spans="1:15" customFormat="1" hidden="1">
      <c r="A864">
        <v>12</v>
      </c>
      <c r="B864" t="s">
        <v>1773</v>
      </c>
      <c r="C864" t="s">
        <v>1794</v>
      </c>
      <c r="D864" t="s">
        <v>1795</v>
      </c>
      <c r="E864" t="s">
        <v>9</v>
      </c>
      <c r="F864" s="1">
        <v>222148814.90000001</v>
      </c>
      <c r="G864" s="1">
        <v>43731501.270000003</v>
      </c>
      <c r="H864" s="2">
        <v>5.08</v>
      </c>
      <c r="I864" s="1">
        <v>222148814.90000001</v>
      </c>
      <c r="J864" s="1">
        <v>43731501.270000003</v>
      </c>
      <c r="K864" s="2">
        <v>178417313.63</v>
      </c>
      <c r="L864" s="1" t="e">
        <f>INDEX(Cost!$D:$D,MATCH(รายละเอียด!$C864,Cost!$A:$A,0))</f>
        <v>#N/A</v>
      </c>
      <c r="M864" s="1" t="e">
        <f t="shared" si="41"/>
        <v>#N/A</v>
      </c>
      <c r="N864" s="2" t="e">
        <f t="shared" si="42"/>
        <v>#N/A</v>
      </c>
      <c r="O864" t="str">
        <f t="shared" si="40"/>
        <v>A</v>
      </c>
    </row>
    <row r="865" spans="1:15" customFormat="1" hidden="1">
      <c r="A865">
        <v>12</v>
      </c>
      <c r="B865" t="s">
        <v>1773</v>
      </c>
      <c r="C865" t="s">
        <v>1796</v>
      </c>
      <c r="D865" t="s">
        <v>1797</v>
      </c>
      <c r="E865" t="s">
        <v>9</v>
      </c>
      <c r="F865" s="1">
        <v>79851933.040000007</v>
      </c>
      <c r="G865" s="1">
        <v>9505138.7699999996</v>
      </c>
      <c r="H865" s="2">
        <v>8.4</v>
      </c>
      <c r="I865" s="1">
        <v>79851933.040000007</v>
      </c>
      <c r="J865" s="1">
        <v>9505138.7699999996</v>
      </c>
      <c r="K865" s="2">
        <v>70346794.269999996</v>
      </c>
      <c r="L865" s="1" t="e">
        <f>INDEX(Cost!$D:$D,MATCH(รายละเอียด!$C865,Cost!$A:$A,0))</f>
        <v>#N/A</v>
      </c>
      <c r="M865" s="1" t="e">
        <f t="shared" si="41"/>
        <v>#N/A</v>
      </c>
      <c r="N865" s="2" t="e">
        <f t="shared" si="42"/>
        <v>#N/A</v>
      </c>
      <c r="O865" t="str">
        <f t="shared" si="40"/>
        <v>A</v>
      </c>
    </row>
    <row r="866" spans="1:15" customFormat="1" hidden="1">
      <c r="A866">
        <v>12</v>
      </c>
      <c r="B866" t="s">
        <v>1798</v>
      </c>
      <c r="C866" t="s">
        <v>1799</v>
      </c>
      <c r="D866" t="s">
        <v>1800</v>
      </c>
      <c r="E866" t="s">
        <v>47</v>
      </c>
      <c r="F866" s="1">
        <v>588865931.87</v>
      </c>
      <c r="G866" s="1">
        <v>114568378.63</v>
      </c>
      <c r="H866" s="2">
        <v>5.14</v>
      </c>
      <c r="I866" s="1">
        <v>588865931.87</v>
      </c>
      <c r="J866" s="1">
        <v>114568378.63</v>
      </c>
      <c r="K866" s="2">
        <v>474297553.24000001</v>
      </c>
      <c r="L866" s="1" t="e">
        <f>INDEX(Cost!$D:$D,MATCH(รายละเอียด!$C866,Cost!$A:$A,0))</f>
        <v>#N/A</v>
      </c>
      <c r="M866" s="1" t="e">
        <f t="shared" si="41"/>
        <v>#N/A</v>
      </c>
      <c r="N866" s="2" t="e">
        <f t="shared" si="42"/>
        <v>#N/A</v>
      </c>
      <c r="O866" t="str">
        <f t="shared" si="40"/>
        <v>A</v>
      </c>
    </row>
    <row r="867" spans="1:15" customFormat="1" hidden="1">
      <c r="A867">
        <v>12</v>
      </c>
      <c r="B867" t="s">
        <v>1798</v>
      </c>
      <c r="C867" t="s">
        <v>1801</v>
      </c>
      <c r="D867" t="s">
        <v>1802</v>
      </c>
      <c r="E867" t="s">
        <v>9</v>
      </c>
      <c r="F867" s="1">
        <v>118480442.54000001</v>
      </c>
      <c r="G867" s="1">
        <v>14629785.48</v>
      </c>
      <c r="H867" s="2">
        <v>8.1</v>
      </c>
      <c r="I867" s="1">
        <v>118480442.54000001</v>
      </c>
      <c r="J867" s="1">
        <v>14629785.48</v>
      </c>
      <c r="K867" s="2">
        <v>103850657.06</v>
      </c>
      <c r="L867" s="1" t="e">
        <f>INDEX(Cost!$D:$D,MATCH(รายละเอียด!$C867,Cost!$A:$A,0))</f>
        <v>#N/A</v>
      </c>
      <c r="M867" s="1" t="e">
        <f t="shared" si="41"/>
        <v>#N/A</v>
      </c>
      <c r="N867" s="2" t="e">
        <f t="shared" si="42"/>
        <v>#N/A</v>
      </c>
      <c r="O867" t="str">
        <f t="shared" si="40"/>
        <v>A</v>
      </c>
    </row>
    <row r="868" spans="1:15" customFormat="1" hidden="1">
      <c r="A868">
        <v>12</v>
      </c>
      <c r="B868" t="s">
        <v>1798</v>
      </c>
      <c r="C868" t="s">
        <v>1803</v>
      </c>
      <c r="D868" t="s">
        <v>1804</v>
      </c>
      <c r="E868" t="s">
        <v>9</v>
      </c>
      <c r="F868" s="1">
        <v>52499769.240000002</v>
      </c>
      <c r="G868" s="1">
        <v>15012803.1</v>
      </c>
      <c r="H868" s="2">
        <v>3.5</v>
      </c>
      <c r="I868" s="1">
        <v>52499769.240000002</v>
      </c>
      <c r="J868" s="1">
        <v>15012803.1</v>
      </c>
      <c r="K868" s="2">
        <v>37486966.140000001</v>
      </c>
      <c r="L868" s="1" t="e">
        <f>INDEX(Cost!$D:$D,MATCH(รายละเอียด!$C868,Cost!$A:$A,0))</f>
        <v>#N/A</v>
      </c>
      <c r="M868" s="1" t="e">
        <f t="shared" si="41"/>
        <v>#N/A</v>
      </c>
      <c r="N868" s="2" t="e">
        <f t="shared" si="42"/>
        <v>#N/A</v>
      </c>
      <c r="O868" t="str">
        <f t="shared" si="40"/>
        <v>A</v>
      </c>
    </row>
    <row r="869" spans="1:15" customFormat="1" hidden="1">
      <c r="A869">
        <v>12</v>
      </c>
      <c r="B869" t="s">
        <v>1798</v>
      </c>
      <c r="C869" t="s">
        <v>1805</v>
      </c>
      <c r="D869" t="s">
        <v>1806</v>
      </c>
      <c r="E869" t="s">
        <v>9</v>
      </c>
      <c r="F869" s="1">
        <v>96148869.349999994</v>
      </c>
      <c r="G869" s="1">
        <v>11974171.66</v>
      </c>
      <c r="H869" s="2">
        <v>8.0299999999999994</v>
      </c>
      <c r="I869" s="1">
        <v>96148869.349999994</v>
      </c>
      <c r="J869" s="1">
        <v>11974171.66</v>
      </c>
      <c r="K869" s="2">
        <v>84174697.689999998</v>
      </c>
      <c r="L869" s="1" t="e">
        <f>INDEX(Cost!$D:$D,MATCH(รายละเอียด!$C869,Cost!$A:$A,0))</f>
        <v>#N/A</v>
      </c>
      <c r="M869" s="1" t="e">
        <f t="shared" si="41"/>
        <v>#N/A</v>
      </c>
      <c r="N869" s="2" t="e">
        <f t="shared" si="42"/>
        <v>#N/A</v>
      </c>
      <c r="O869" t="str">
        <f t="shared" si="40"/>
        <v>A</v>
      </c>
    </row>
    <row r="870" spans="1:15" customFormat="1" hidden="1">
      <c r="A870">
        <v>12</v>
      </c>
      <c r="B870" t="s">
        <v>1798</v>
      </c>
      <c r="C870" t="s">
        <v>1807</v>
      </c>
      <c r="D870" t="s">
        <v>1808</v>
      </c>
      <c r="E870" t="s">
        <v>9</v>
      </c>
      <c r="F870" s="1">
        <v>127195664.54000001</v>
      </c>
      <c r="G870" s="1">
        <v>33413033.82</v>
      </c>
      <c r="H870" s="2">
        <v>3.81</v>
      </c>
      <c r="I870" s="1">
        <v>127195664.54000001</v>
      </c>
      <c r="J870" s="1">
        <v>33413033.82</v>
      </c>
      <c r="K870" s="2">
        <v>93782630.719999999</v>
      </c>
      <c r="L870" s="1" t="e">
        <f>INDEX(Cost!$D:$D,MATCH(รายละเอียด!$C870,Cost!$A:$A,0))</f>
        <v>#N/A</v>
      </c>
      <c r="M870" s="1" t="e">
        <f t="shared" si="41"/>
        <v>#N/A</v>
      </c>
      <c r="N870" s="2" t="e">
        <f t="shared" si="42"/>
        <v>#N/A</v>
      </c>
      <c r="O870" t="str">
        <f t="shared" si="40"/>
        <v>A</v>
      </c>
    </row>
    <row r="871" spans="1:15" customFormat="1" hidden="1">
      <c r="A871">
        <v>12</v>
      </c>
      <c r="B871" t="s">
        <v>1798</v>
      </c>
      <c r="C871" t="s">
        <v>1809</v>
      </c>
      <c r="D871" t="s">
        <v>1810</v>
      </c>
      <c r="E871" t="s">
        <v>9</v>
      </c>
      <c r="F871" s="1">
        <v>41229196.68</v>
      </c>
      <c r="G871" s="1">
        <v>13218916.02</v>
      </c>
      <c r="H871" s="2">
        <v>3.12</v>
      </c>
      <c r="I871" s="1">
        <v>41229196.68</v>
      </c>
      <c r="J871" s="1">
        <v>13218916.02</v>
      </c>
      <c r="K871" s="2">
        <v>28010280.66</v>
      </c>
      <c r="L871" s="1" t="e">
        <f>INDEX(Cost!$D:$D,MATCH(รายละเอียด!$C871,Cost!$A:$A,0))</f>
        <v>#N/A</v>
      </c>
      <c r="M871" s="1" t="e">
        <f t="shared" si="41"/>
        <v>#N/A</v>
      </c>
      <c r="N871" s="2" t="e">
        <f t="shared" si="42"/>
        <v>#N/A</v>
      </c>
      <c r="O871" t="str">
        <f t="shared" si="40"/>
        <v>A</v>
      </c>
    </row>
    <row r="872" spans="1:15" customFormat="1" hidden="1">
      <c r="A872">
        <v>12</v>
      </c>
      <c r="B872" t="s">
        <v>1798</v>
      </c>
      <c r="C872" t="s">
        <v>1811</v>
      </c>
      <c r="D872" t="s">
        <v>1812</v>
      </c>
      <c r="E872" t="s">
        <v>9</v>
      </c>
      <c r="F872" s="1">
        <v>45402983.130000003</v>
      </c>
      <c r="G872" s="1">
        <v>5148636.7699999996</v>
      </c>
      <c r="H872" s="2">
        <v>8.82</v>
      </c>
      <c r="I872" s="1">
        <v>45402983.130000003</v>
      </c>
      <c r="J872" s="1">
        <v>5148636.7699999996</v>
      </c>
      <c r="K872" s="2">
        <v>40254346.359999999</v>
      </c>
      <c r="L872" s="1" t="e">
        <f>INDEX(Cost!$D:$D,MATCH(รายละเอียด!$C872,Cost!$A:$A,0))</f>
        <v>#N/A</v>
      </c>
      <c r="M872" s="1" t="e">
        <f t="shared" si="41"/>
        <v>#N/A</v>
      </c>
      <c r="N872" s="2" t="e">
        <f t="shared" si="42"/>
        <v>#N/A</v>
      </c>
      <c r="O872" t="str">
        <f t="shared" si="40"/>
        <v>A</v>
      </c>
    </row>
    <row r="873" spans="1:15" customFormat="1" hidden="1">
      <c r="A873">
        <v>12</v>
      </c>
      <c r="B873" t="s">
        <v>1798</v>
      </c>
      <c r="C873" t="s">
        <v>1813</v>
      </c>
      <c r="D873" t="s">
        <v>1814</v>
      </c>
      <c r="E873" t="s">
        <v>9</v>
      </c>
      <c r="F873" s="1">
        <v>62286696.979999997</v>
      </c>
      <c r="G873" s="1">
        <v>15441745.550000001</v>
      </c>
      <c r="H873" s="2">
        <v>4.03</v>
      </c>
      <c r="I873" s="1">
        <v>61960657.979999997</v>
      </c>
      <c r="J873" s="1">
        <v>15441745.550000001</v>
      </c>
      <c r="K873" s="2">
        <v>46518912.43</v>
      </c>
      <c r="L873" s="1" t="e">
        <f>INDEX(Cost!$D:$D,MATCH(รายละเอียด!$C873,Cost!$A:$A,0))</f>
        <v>#N/A</v>
      </c>
      <c r="M873" s="1" t="e">
        <f t="shared" si="41"/>
        <v>#N/A</v>
      </c>
      <c r="N873" s="2" t="e">
        <f t="shared" si="42"/>
        <v>#N/A</v>
      </c>
      <c r="O873" t="str">
        <f t="shared" si="40"/>
        <v>A</v>
      </c>
    </row>
    <row r="874" spans="1:15" customFormat="1" hidden="1">
      <c r="A874">
        <v>12</v>
      </c>
      <c r="B874" t="s">
        <v>1798</v>
      </c>
      <c r="C874" t="s">
        <v>1815</v>
      </c>
      <c r="D874" t="s">
        <v>1816</v>
      </c>
      <c r="E874" t="s">
        <v>9</v>
      </c>
      <c r="F874" s="1">
        <v>34981099</v>
      </c>
      <c r="G874" s="1">
        <v>11446910.84</v>
      </c>
      <c r="H874" s="2">
        <v>3.06</v>
      </c>
      <c r="I874" s="1">
        <v>34981099</v>
      </c>
      <c r="J874" s="1">
        <v>11446910.84</v>
      </c>
      <c r="K874" s="2">
        <v>23534188.16</v>
      </c>
      <c r="L874" s="1" t="e">
        <f>INDEX(Cost!$D:$D,MATCH(รายละเอียด!$C874,Cost!$A:$A,0))</f>
        <v>#N/A</v>
      </c>
      <c r="M874" s="1" t="e">
        <f t="shared" si="41"/>
        <v>#N/A</v>
      </c>
      <c r="N874" s="2" t="e">
        <f t="shared" si="42"/>
        <v>#N/A</v>
      </c>
      <c r="O874" t="str">
        <f t="shared" si="40"/>
        <v>A</v>
      </c>
    </row>
    <row r="875" spans="1:15" customFormat="1" hidden="1">
      <c r="A875">
        <v>12</v>
      </c>
      <c r="B875" t="s">
        <v>1798</v>
      </c>
      <c r="C875" t="s">
        <v>1817</v>
      </c>
      <c r="D875" t="s">
        <v>1818</v>
      </c>
      <c r="E875" t="s">
        <v>9</v>
      </c>
      <c r="F875" s="1">
        <v>43585057.829999998</v>
      </c>
      <c r="G875" s="1">
        <v>13350015.390000001</v>
      </c>
      <c r="H875" s="2">
        <v>3.26</v>
      </c>
      <c r="I875" s="1">
        <v>43585057.829999998</v>
      </c>
      <c r="J875" s="1">
        <v>13350015.390000001</v>
      </c>
      <c r="K875" s="2">
        <v>30235042.440000001</v>
      </c>
      <c r="L875" s="1" t="e">
        <f>INDEX(Cost!$D:$D,MATCH(รายละเอียด!$C875,Cost!$A:$A,0))</f>
        <v>#N/A</v>
      </c>
      <c r="M875" s="1" t="e">
        <f t="shared" si="41"/>
        <v>#N/A</v>
      </c>
      <c r="N875" s="2" t="e">
        <f t="shared" si="42"/>
        <v>#N/A</v>
      </c>
      <c r="O875" t="str">
        <f t="shared" si="40"/>
        <v>A</v>
      </c>
    </row>
    <row r="876" spans="1:15" customFormat="1" hidden="1">
      <c r="A876">
        <v>12</v>
      </c>
      <c r="B876" t="s">
        <v>1798</v>
      </c>
      <c r="C876" t="s">
        <v>1819</v>
      </c>
      <c r="D876" t="s">
        <v>1820</v>
      </c>
      <c r="E876" t="s">
        <v>9</v>
      </c>
      <c r="F876" s="1">
        <v>30208548.420000002</v>
      </c>
      <c r="G876" s="1">
        <v>14048074.800000001</v>
      </c>
      <c r="H876" s="2">
        <v>2.15</v>
      </c>
      <c r="I876" s="1">
        <v>30208548.420000002</v>
      </c>
      <c r="J876" s="1">
        <v>14048074.800000001</v>
      </c>
      <c r="K876" s="2">
        <v>16160473.619999999</v>
      </c>
      <c r="L876" s="1" t="e">
        <f>INDEX(Cost!$D:$D,MATCH(รายละเอียด!$C876,Cost!$A:$A,0))</f>
        <v>#N/A</v>
      </c>
      <c r="M876" s="1" t="e">
        <f t="shared" si="41"/>
        <v>#N/A</v>
      </c>
      <c r="N876" s="2" t="e">
        <f t="shared" si="42"/>
        <v>#N/A</v>
      </c>
      <c r="O876" t="str">
        <f t="shared" si="40"/>
        <v>C</v>
      </c>
    </row>
    <row r="877" spans="1:15" customFormat="1" hidden="1">
      <c r="A877">
        <v>12</v>
      </c>
      <c r="B877" t="s">
        <v>1821</v>
      </c>
      <c r="C877" t="s">
        <v>1822</v>
      </c>
      <c r="D877" t="s">
        <v>1823</v>
      </c>
      <c r="E877" t="s">
        <v>6</v>
      </c>
      <c r="F877" s="1">
        <v>1049906419.61</v>
      </c>
      <c r="G877" s="1">
        <v>228877536.09</v>
      </c>
      <c r="H877" s="2">
        <v>4.59</v>
      </c>
      <c r="I877" s="1">
        <v>1049777650.61</v>
      </c>
      <c r="J877" s="1">
        <v>228830663.66999999</v>
      </c>
      <c r="K877" s="2">
        <v>820946986.94000006</v>
      </c>
      <c r="L877" s="1" t="e">
        <f>INDEX(Cost!$D:$D,MATCH(รายละเอียด!$C877,Cost!$A:$A,0))</f>
        <v>#N/A</v>
      </c>
      <c r="M877" s="1" t="e">
        <f t="shared" si="41"/>
        <v>#N/A</v>
      </c>
      <c r="N877" s="2" t="e">
        <f t="shared" si="42"/>
        <v>#N/A</v>
      </c>
      <c r="O877" t="str">
        <f t="shared" si="40"/>
        <v>A</v>
      </c>
    </row>
    <row r="878" spans="1:15" customFormat="1" hidden="1">
      <c r="A878">
        <v>12</v>
      </c>
      <c r="B878" t="s">
        <v>1821</v>
      </c>
      <c r="C878" t="s">
        <v>1824</v>
      </c>
      <c r="D878" t="s">
        <v>1825</v>
      </c>
      <c r="E878" t="s">
        <v>47</v>
      </c>
      <c r="F878" s="1">
        <v>128408115.25</v>
      </c>
      <c r="G878" s="1">
        <v>27180489.420000002</v>
      </c>
      <c r="H878" s="2">
        <v>4.72</v>
      </c>
      <c r="I878" s="1">
        <v>128408115.25</v>
      </c>
      <c r="J878" s="1">
        <v>27180489.420000002</v>
      </c>
      <c r="K878" s="2">
        <v>101227625.83</v>
      </c>
      <c r="L878" s="1" t="e">
        <f>INDEX(Cost!$D:$D,MATCH(รายละเอียด!$C878,Cost!$A:$A,0))</f>
        <v>#N/A</v>
      </c>
      <c r="M878" s="1" t="e">
        <f t="shared" si="41"/>
        <v>#N/A</v>
      </c>
      <c r="N878" s="2" t="e">
        <f t="shared" si="42"/>
        <v>#N/A</v>
      </c>
      <c r="O878" t="str">
        <f t="shared" si="40"/>
        <v>A</v>
      </c>
    </row>
    <row r="879" spans="1:15" customFormat="1" hidden="1">
      <c r="A879">
        <v>12</v>
      </c>
      <c r="B879" t="s">
        <v>1821</v>
      </c>
      <c r="C879" t="s">
        <v>1826</v>
      </c>
      <c r="D879" t="s">
        <v>1827</v>
      </c>
      <c r="E879" t="s">
        <v>9</v>
      </c>
      <c r="F879" s="1">
        <v>212097854.21000001</v>
      </c>
      <c r="G879" s="1">
        <v>20427729.829999998</v>
      </c>
      <c r="H879" s="2">
        <v>10.38</v>
      </c>
      <c r="I879" s="1">
        <v>211859402.59999999</v>
      </c>
      <c r="J879" s="1">
        <v>20427729.829999998</v>
      </c>
      <c r="K879" s="2">
        <v>191431672.77000001</v>
      </c>
      <c r="L879" s="1" t="e">
        <f>INDEX(Cost!$D:$D,MATCH(รายละเอียด!$C879,Cost!$A:$A,0))</f>
        <v>#N/A</v>
      </c>
      <c r="M879" s="1" t="e">
        <f t="shared" si="41"/>
        <v>#N/A</v>
      </c>
      <c r="N879" s="2" t="e">
        <f t="shared" si="42"/>
        <v>#N/A</v>
      </c>
      <c r="O879" t="str">
        <f t="shared" si="40"/>
        <v>A</v>
      </c>
    </row>
    <row r="880" spans="1:15" customFormat="1" hidden="1">
      <c r="A880">
        <v>12</v>
      </c>
      <c r="B880" t="s">
        <v>1821</v>
      </c>
      <c r="C880" t="s">
        <v>1828</v>
      </c>
      <c r="D880" t="s">
        <v>1829</v>
      </c>
      <c r="E880" t="s">
        <v>9</v>
      </c>
      <c r="F880" s="1">
        <v>51674962.119999997</v>
      </c>
      <c r="G880" s="1">
        <v>5633961.5999999996</v>
      </c>
      <c r="H880" s="2">
        <v>9.17</v>
      </c>
      <c r="I880" s="1">
        <v>51084037.369999997</v>
      </c>
      <c r="J880" s="1">
        <v>5633961.5999999996</v>
      </c>
      <c r="K880" s="2">
        <v>45450075.770000003</v>
      </c>
      <c r="L880" s="1" t="e">
        <f>INDEX(Cost!$D:$D,MATCH(รายละเอียด!$C880,Cost!$A:$A,0))</f>
        <v>#N/A</v>
      </c>
      <c r="M880" s="1" t="e">
        <f t="shared" si="41"/>
        <v>#N/A</v>
      </c>
      <c r="N880" s="2" t="e">
        <f t="shared" si="42"/>
        <v>#N/A</v>
      </c>
      <c r="O880" t="str">
        <f t="shared" si="40"/>
        <v>A</v>
      </c>
    </row>
    <row r="881" spans="1:15" customFormat="1" hidden="1">
      <c r="A881">
        <v>12</v>
      </c>
      <c r="B881" t="s">
        <v>1821</v>
      </c>
      <c r="C881" t="s">
        <v>1830</v>
      </c>
      <c r="D881" t="s">
        <v>1831</v>
      </c>
      <c r="E881" t="s">
        <v>9</v>
      </c>
      <c r="F881" s="1">
        <v>192817160.40000001</v>
      </c>
      <c r="G881" s="1">
        <v>25356719.600000001</v>
      </c>
      <c r="H881" s="2">
        <v>7.6</v>
      </c>
      <c r="I881" s="1">
        <v>192692981.87</v>
      </c>
      <c r="J881" s="1">
        <v>25356719.600000001</v>
      </c>
      <c r="K881" s="2">
        <v>167336262.27000001</v>
      </c>
      <c r="L881" s="1" t="e">
        <f>INDEX(Cost!$D:$D,MATCH(รายละเอียด!$C881,Cost!$A:$A,0))</f>
        <v>#N/A</v>
      </c>
      <c r="M881" s="1" t="e">
        <f t="shared" si="41"/>
        <v>#N/A</v>
      </c>
      <c r="N881" s="2" t="e">
        <f t="shared" si="42"/>
        <v>#N/A</v>
      </c>
      <c r="O881" t="str">
        <f t="shared" si="40"/>
        <v>A</v>
      </c>
    </row>
    <row r="882" spans="1:15" customFormat="1" hidden="1">
      <c r="A882">
        <v>12</v>
      </c>
      <c r="B882" t="s">
        <v>1821</v>
      </c>
      <c r="C882" t="s">
        <v>1832</v>
      </c>
      <c r="D882" t="s">
        <v>1833</v>
      </c>
      <c r="E882" t="s">
        <v>9</v>
      </c>
      <c r="F882" s="1">
        <v>119514386.04000001</v>
      </c>
      <c r="G882" s="1">
        <v>22797050.25</v>
      </c>
      <c r="H882" s="2">
        <v>5.24</v>
      </c>
      <c r="I882" s="1">
        <v>119425696.04000001</v>
      </c>
      <c r="J882" s="1">
        <v>22797050.25</v>
      </c>
      <c r="K882" s="2">
        <v>96628645.790000007</v>
      </c>
      <c r="L882" s="1" t="e">
        <f>INDEX(Cost!$D:$D,MATCH(รายละเอียด!$C882,Cost!$A:$A,0))</f>
        <v>#N/A</v>
      </c>
      <c r="M882" s="1" t="e">
        <f t="shared" si="41"/>
        <v>#N/A</v>
      </c>
      <c r="N882" s="2" t="e">
        <f t="shared" si="42"/>
        <v>#N/A</v>
      </c>
      <c r="O882" t="str">
        <f t="shared" si="40"/>
        <v>A</v>
      </c>
    </row>
    <row r="883" spans="1:15" customFormat="1" hidden="1">
      <c r="A883">
        <v>12</v>
      </c>
      <c r="B883" t="s">
        <v>1821</v>
      </c>
      <c r="C883" t="s">
        <v>1834</v>
      </c>
      <c r="D883" t="s">
        <v>1835</v>
      </c>
      <c r="E883" t="s">
        <v>9</v>
      </c>
      <c r="F883" s="1">
        <v>23930385.690000001</v>
      </c>
      <c r="G883" s="1">
        <v>11703332.220000001</v>
      </c>
      <c r="H883" s="2">
        <v>2.04</v>
      </c>
      <c r="I883" s="1">
        <v>23813460.640000001</v>
      </c>
      <c r="J883" s="1">
        <v>11703332.220000001</v>
      </c>
      <c r="K883" s="2">
        <v>12110128.42</v>
      </c>
      <c r="L883" s="1" t="e">
        <f>INDEX(Cost!$D:$D,MATCH(รายละเอียด!$C883,Cost!$A:$A,0))</f>
        <v>#N/A</v>
      </c>
      <c r="M883" s="1" t="e">
        <f t="shared" si="41"/>
        <v>#N/A</v>
      </c>
      <c r="N883" s="2" t="e">
        <f t="shared" si="42"/>
        <v>#N/A</v>
      </c>
      <c r="O883" t="str">
        <f t="shared" si="40"/>
        <v>C</v>
      </c>
    </row>
    <row r="884" spans="1:15" customFormat="1" hidden="1">
      <c r="A884">
        <v>12</v>
      </c>
      <c r="B884" t="s">
        <v>1821</v>
      </c>
      <c r="C884" t="s">
        <v>1836</v>
      </c>
      <c r="D884" t="s">
        <v>1837</v>
      </c>
      <c r="E884" t="s">
        <v>9</v>
      </c>
      <c r="F884" s="1">
        <v>71717527.650000006</v>
      </c>
      <c r="G884" s="1">
        <v>14911423.33</v>
      </c>
      <c r="H884" s="2">
        <v>4.8099999999999996</v>
      </c>
      <c r="I884" s="1">
        <v>71674827.650000006</v>
      </c>
      <c r="J884" s="1">
        <v>14911423.33</v>
      </c>
      <c r="K884" s="2">
        <v>56763404.32</v>
      </c>
      <c r="L884" s="1" t="e">
        <f>INDEX(Cost!$D:$D,MATCH(รายละเอียด!$C884,Cost!$A:$A,0))</f>
        <v>#N/A</v>
      </c>
      <c r="M884" s="1" t="e">
        <f t="shared" si="41"/>
        <v>#N/A</v>
      </c>
      <c r="N884" s="2" t="e">
        <f t="shared" si="42"/>
        <v>#N/A</v>
      </c>
      <c r="O884" t="str">
        <f t="shared" si="40"/>
        <v>A</v>
      </c>
    </row>
    <row r="885" spans="1:15" customFormat="1" hidden="1">
      <c r="A885">
        <v>12</v>
      </c>
      <c r="B885" t="s">
        <v>1838</v>
      </c>
      <c r="C885" t="s">
        <v>1839</v>
      </c>
      <c r="D885" t="s">
        <v>1840</v>
      </c>
      <c r="E885" t="s">
        <v>6</v>
      </c>
      <c r="F885" s="1">
        <v>861462905.55999994</v>
      </c>
      <c r="G885" s="1">
        <v>438916816.74000001</v>
      </c>
      <c r="H885" s="2">
        <v>1.96</v>
      </c>
      <c r="I885" s="1">
        <v>861462880.55999994</v>
      </c>
      <c r="J885" s="1">
        <v>438863981.74000001</v>
      </c>
      <c r="K885" s="2">
        <v>422598898.81999999</v>
      </c>
      <c r="L885" s="1" t="e">
        <f>INDEX(Cost!$D:$D,MATCH(รายละเอียด!$C885,Cost!$A:$A,0))</f>
        <v>#N/A</v>
      </c>
      <c r="M885" s="1" t="e">
        <f t="shared" si="41"/>
        <v>#N/A</v>
      </c>
      <c r="N885" s="2" t="e">
        <f t="shared" si="42"/>
        <v>#N/A</v>
      </c>
      <c r="O885" t="str">
        <f t="shared" si="40"/>
        <v>D</v>
      </c>
    </row>
    <row r="886" spans="1:15" customFormat="1" hidden="1">
      <c r="A886">
        <v>12</v>
      </c>
      <c r="B886" t="s">
        <v>1838</v>
      </c>
      <c r="C886" t="s">
        <v>1841</v>
      </c>
      <c r="D886" t="s">
        <v>1842</v>
      </c>
      <c r="E886" t="s">
        <v>47</v>
      </c>
      <c r="F886" s="1">
        <v>568906682.58000004</v>
      </c>
      <c r="G886" s="1">
        <v>243363850.24000001</v>
      </c>
      <c r="H886" s="2">
        <v>2.34</v>
      </c>
      <c r="I886" s="1">
        <v>568906682.58000004</v>
      </c>
      <c r="J886" s="1">
        <v>243363850.24000001</v>
      </c>
      <c r="K886" s="2">
        <v>325542832.33999997</v>
      </c>
      <c r="L886" s="1" t="e">
        <f>INDEX(Cost!$D:$D,MATCH(รายละเอียด!$C886,Cost!$A:$A,0))</f>
        <v>#N/A</v>
      </c>
      <c r="M886" s="1" t="e">
        <f t="shared" si="41"/>
        <v>#N/A</v>
      </c>
      <c r="N886" s="2" t="e">
        <f t="shared" si="42"/>
        <v>#N/A</v>
      </c>
      <c r="O886" t="str">
        <f t="shared" si="40"/>
        <v>C</v>
      </c>
    </row>
    <row r="887" spans="1:15" customFormat="1" hidden="1">
      <c r="A887">
        <v>12</v>
      </c>
      <c r="B887" t="s">
        <v>1838</v>
      </c>
      <c r="C887" t="s">
        <v>1843</v>
      </c>
      <c r="D887" t="s">
        <v>1844</v>
      </c>
      <c r="E887" t="s">
        <v>9</v>
      </c>
      <c r="F887" s="1">
        <v>25903829.390000001</v>
      </c>
      <c r="G887" s="1">
        <v>20248647.100000001</v>
      </c>
      <c r="H887" s="2">
        <v>1.28</v>
      </c>
      <c r="I887" s="1">
        <v>25903829.390000001</v>
      </c>
      <c r="J887" s="1">
        <v>20248647.100000001</v>
      </c>
      <c r="K887" s="2">
        <v>5655182.29</v>
      </c>
      <c r="L887" s="1" t="e">
        <f>INDEX(Cost!$D:$D,MATCH(รายละเอียด!$C887,Cost!$A:$A,0))</f>
        <v>#N/A</v>
      </c>
      <c r="M887" s="1" t="e">
        <f t="shared" si="41"/>
        <v>#N/A</v>
      </c>
      <c r="N887" s="2" t="e">
        <f t="shared" si="42"/>
        <v>#N/A</v>
      </c>
      <c r="O887" t="str">
        <f t="shared" si="40"/>
        <v>not</v>
      </c>
    </row>
    <row r="888" spans="1:15" customFormat="1" hidden="1">
      <c r="A888">
        <v>12</v>
      </c>
      <c r="B888" t="s">
        <v>1838</v>
      </c>
      <c r="C888" t="s">
        <v>1845</v>
      </c>
      <c r="D888" t="s">
        <v>1846</v>
      </c>
      <c r="E888" t="s">
        <v>9</v>
      </c>
      <c r="F888" s="1">
        <v>254552721.19999999</v>
      </c>
      <c r="G888" s="1">
        <v>26550795.23</v>
      </c>
      <c r="H888" s="2">
        <v>9.59</v>
      </c>
      <c r="I888" s="1">
        <v>254552721.19999999</v>
      </c>
      <c r="J888" s="1">
        <v>26550795.23</v>
      </c>
      <c r="K888" s="2">
        <v>228001925.97</v>
      </c>
      <c r="L888" s="1" t="e">
        <f>INDEX(Cost!$D:$D,MATCH(รายละเอียด!$C888,Cost!$A:$A,0))</f>
        <v>#N/A</v>
      </c>
      <c r="M888" s="1" t="e">
        <f t="shared" si="41"/>
        <v>#N/A</v>
      </c>
      <c r="N888" s="2" t="e">
        <f t="shared" si="42"/>
        <v>#N/A</v>
      </c>
      <c r="O888" t="str">
        <f t="shared" si="40"/>
        <v>A</v>
      </c>
    </row>
    <row r="889" spans="1:15" customFormat="1" hidden="1">
      <c r="A889">
        <v>12</v>
      </c>
      <c r="B889" t="s">
        <v>1838</v>
      </c>
      <c r="C889" t="s">
        <v>1847</v>
      </c>
      <c r="D889" t="s">
        <v>1848</v>
      </c>
      <c r="E889" t="s">
        <v>9</v>
      </c>
      <c r="F889" s="1">
        <v>192535747.55000001</v>
      </c>
      <c r="G889" s="1">
        <v>47335673.75</v>
      </c>
      <c r="H889" s="2">
        <v>4.07</v>
      </c>
      <c r="I889" s="1">
        <v>192535747.55000001</v>
      </c>
      <c r="J889" s="1">
        <v>47335673.75</v>
      </c>
      <c r="K889" s="2">
        <v>145200073.80000001</v>
      </c>
      <c r="L889" s="1" t="e">
        <f>INDEX(Cost!$D:$D,MATCH(รายละเอียด!$C889,Cost!$A:$A,0))</f>
        <v>#N/A</v>
      </c>
      <c r="M889" s="1" t="e">
        <f t="shared" si="41"/>
        <v>#N/A</v>
      </c>
      <c r="N889" s="2" t="e">
        <f t="shared" si="42"/>
        <v>#N/A</v>
      </c>
      <c r="O889" t="str">
        <f t="shared" si="40"/>
        <v>A</v>
      </c>
    </row>
    <row r="890" spans="1:15" customFormat="1" hidden="1">
      <c r="A890">
        <v>12</v>
      </c>
      <c r="B890" t="s">
        <v>1838</v>
      </c>
      <c r="C890" t="s">
        <v>1849</v>
      </c>
      <c r="D890" t="s">
        <v>1850</v>
      </c>
      <c r="E890" t="s">
        <v>9</v>
      </c>
      <c r="F890" s="1">
        <v>181089935.31</v>
      </c>
      <c r="G890" s="1">
        <v>14162578.92</v>
      </c>
      <c r="H890" s="2">
        <v>12.79</v>
      </c>
      <c r="I890" s="1">
        <v>181089935.31</v>
      </c>
      <c r="J890" s="1">
        <v>14162578.92</v>
      </c>
      <c r="K890" s="2">
        <v>166927356.38999999</v>
      </c>
      <c r="L890" s="1" t="e">
        <f>INDEX(Cost!$D:$D,MATCH(รายละเอียด!$C890,Cost!$A:$A,0))</f>
        <v>#N/A</v>
      </c>
      <c r="M890" s="1" t="e">
        <f t="shared" si="41"/>
        <v>#N/A</v>
      </c>
      <c r="N890" s="2" t="e">
        <f t="shared" si="42"/>
        <v>#N/A</v>
      </c>
      <c r="O890" t="str">
        <f t="shared" si="40"/>
        <v>A</v>
      </c>
    </row>
    <row r="891" spans="1:15" customFormat="1" hidden="1">
      <c r="A891">
        <v>12</v>
      </c>
      <c r="B891" t="s">
        <v>1838</v>
      </c>
      <c r="C891" t="s">
        <v>1851</v>
      </c>
      <c r="D891" t="s">
        <v>1852</v>
      </c>
      <c r="E891" t="s">
        <v>9</v>
      </c>
      <c r="F891" s="1">
        <v>37262664.840000004</v>
      </c>
      <c r="G891" s="1">
        <v>23067089.600000001</v>
      </c>
      <c r="H891" s="2">
        <v>1.62</v>
      </c>
      <c r="I891" s="1">
        <v>37262664.840000004</v>
      </c>
      <c r="J891" s="1">
        <v>23067089.600000001</v>
      </c>
      <c r="K891" s="2">
        <v>14195575.24</v>
      </c>
      <c r="L891" s="1" t="e">
        <f>INDEX(Cost!$D:$D,MATCH(รายละเอียด!$C891,Cost!$A:$A,0))</f>
        <v>#N/A</v>
      </c>
      <c r="M891" s="1" t="e">
        <f t="shared" si="41"/>
        <v>#N/A</v>
      </c>
      <c r="N891" s="2" t="e">
        <f t="shared" si="42"/>
        <v>#N/A</v>
      </c>
      <c r="O891" t="str">
        <f t="shared" si="40"/>
        <v>D</v>
      </c>
    </row>
    <row r="892" spans="1:15" customFormat="1" hidden="1">
      <c r="A892">
        <v>12</v>
      </c>
      <c r="B892" t="s">
        <v>1838</v>
      </c>
      <c r="C892" t="s">
        <v>1853</v>
      </c>
      <c r="D892" t="s">
        <v>1854</v>
      </c>
      <c r="E892" t="s">
        <v>9</v>
      </c>
      <c r="F892" s="1">
        <v>45099979.329999998</v>
      </c>
      <c r="G892" s="1">
        <v>12821060.41</v>
      </c>
      <c r="H892" s="2">
        <v>3.52</v>
      </c>
      <c r="I892" s="1">
        <v>44852979.329999998</v>
      </c>
      <c r="J892" s="1">
        <v>12821060.41</v>
      </c>
      <c r="K892" s="2">
        <v>32031918.920000002</v>
      </c>
      <c r="L892" s="1" t="e">
        <f>INDEX(Cost!$D:$D,MATCH(รายละเอียด!$C892,Cost!$A:$A,0))</f>
        <v>#N/A</v>
      </c>
      <c r="M892" s="1" t="e">
        <f t="shared" si="41"/>
        <v>#N/A</v>
      </c>
      <c r="N892" s="2" t="e">
        <f t="shared" si="42"/>
        <v>#N/A</v>
      </c>
      <c r="O892" t="str">
        <f t="shared" si="40"/>
        <v>A</v>
      </c>
    </row>
    <row r="893" spans="1:15" customFormat="1" hidden="1">
      <c r="A893">
        <v>12</v>
      </c>
      <c r="B893" t="s">
        <v>1838</v>
      </c>
      <c r="C893" t="s">
        <v>1855</v>
      </c>
      <c r="D893" t="s">
        <v>1856</v>
      </c>
      <c r="E893" t="s">
        <v>9</v>
      </c>
      <c r="F893" s="1">
        <v>18988591.850000001</v>
      </c>
      <c r="G893" s="1">
        <v>4918107.21</v>
      </c>
      <c r="H893" s="2">
        <v>3.86</v>
      </c>
      <c r="I893" s="1">
        <v>18937591.850000001</v>
      </c>
      <c r="J893" s="1">
        <v>4918107.21</v>
      </c>
      <c r="K893" s="2">
        <v>14019484.640000001</v>
      </c>
      <c r="L893" s="1" t="e">
        <f>INDEX(Cost!$D:$D,MATCH(รายละเอียด!$C893,Cost!$A:$A,0))</f>
        <v>#N/A</v>
      </c>
      <c r="M893" s="1" t="e">
        <f t="shared" si="41"/>
        <v>#N/A</v>
      </c>
      <c r="N893" s="2" t="e">
        <f t="shared" si="42"/>
        <v>#N/A</v>
      </c>
      <c r="O893" t="str">
        <f t="shared" si="40"/>
        <v>A</v>
      </c>
    </row>
    <row r="894" spans="1:15" customFormat="1" hidden="1">
      <c r="A894">
        <v>12</v>
      </c>
      <c r="B894" t="s">
        <v>1838</v>
      </c>
      <c r="C894" t="s">
        <v>1857</v>
      </c>
      <c r="D894" t="s">
        <v>1858</v>
      </c>
      <c r="E894" t="s">
        <v>9</v>
      </c>
      <c r="F894" s="1">
        <v>105145582.04000001</v>
      </c>
      <c r="G894" s="1">
        <v>28957367.02</v>
      </c>
      <c r="H894" s="2">
        <v>3.63</v>
      </c>
      <c r="I894" s="1">
        <v>105145582.04000001</v>
      </c>
      <c r="J894" s="1">
        <v>28957367.02</v>
      </c>
      <c r="K894" s="2">
        <v>76188215.019999996</v>
      </c>
      <c r="L894" s="1" t="e">
        <f>INDEX(Cost!$D:$D,MATCH(รายละเอียด!$C894,Cost!$A:$A,0))</f>
        <v>#N/A</v>
      </c>
      <c r="M894" s="1" t="e">
        <f t="shared" si="41"/>
        <v>#N/A</v>
      </c>
      <c r="N894" s="2" t="e">
        <f t="shared" si="42"/>
        <v>#N/A</v>
      </c>
      <c r="O894" t="str">
        <f t="shared" si="40"/>
        <v>A</v>
      </c>
    </row>
    <row r="895" spans="1:15" customFormat="1" hidden="1">
      <c r="A895">
        <v>12</v>
      </c>
      <c r="B895" t="s">
        <v>1838</v>
      </c>
      <c r="C895" t="s">
        <v>1859</v>
      </c>
      <c r="D895" t="s">
        <v>1860</v>
      </c>
      <c r="E895" t="s">
        <v>9</v>
      </c>
      <c r="F895" s="1">
        <v>193627117.56999999</v>
      </c>
      <c r="G895" s="1">
        <v>27630744.440000001</v>
      </c>
      <c r="H895" s="2">
        <v>7.01</v>
      </c>
      <c r="I895" s="1">
        <v>193627117.56999999</v>
      </c>
      <c r="J895" s="1">
        <v>27630744.440000001</v>
      </c>
      <c r="K895" s="2">
        <v>165996373.13</v>
      </c>
      <c r="L895" s="1" t="e">
        <f>INDEX(Cost!$D:$D,MATCH(รายละเอียด!$C895,Cost!$A:$A,0))</f>
        <v>#N/A</v>
      </c>
      <c r="M895" s="1" t="e">
        <f t="shared" si="41"/>
        <v>#N/A</v>
      </c>
      <c r="N895" s="2" t="e">
        <f t="shared" si="42"/>
        <v>#N/A</v>
      </c>
      <c r="O895" t="str">
        <f t="shared" si="40"/>
        <v>A</v>
      </c>
    </row>
    <row r="896" spans="1:15" customFormat="1" hidden="1">
      <c r="A896">
        <v>12</v>
      </c>
      <c r="B896" t="s">
        <v>1838</v>
      </c>
      <c r="C896" t="s">
        <v>1861</v>
      </c>
      <c r="D896" t="s">
        <v>1862</v>
      </c>
      <c r="E896" t="s">
        <v>9</v>
      </c>
      <c r="F896" s="1">
        <v>94468099.760000005</v>
      </c>
      <c r="G896" s="1">
        <v>8480487.1199999992</v>
      </c>
      <c r="H896" s="2">
        <v>11.14</v>
      </c>
      <c r="I896" s="1">
        <v>94408173.439999998</v>
      </c>
      <c r="J896" s="1">
        <v>8480487.1199999992</v>
      </c>
      <c r="K896" s="2">
        <v>85927686.319999993</v>
      </c>
      <c r="L896" s="1" t="e">
        <f>INDEX(Cost!$D:$D,MATCH(รายละเอียด!$C896,Cost!$A:$A,0))</f>
        <v>#N/A</v>
      </c>
      <c r="M896" s="1" t="e">
        <f t="shared" si="41"/>
        <v>#N/A</v>
      </c>
      <c r="N896" s="2" t="e">
        <f t="shared" si="42"/>
        <v>#N/A</v>
      </c>
      <c r="O896" t="str">
        <f t="shared" si="40"/>
        <v>A</v>
      </c>
    </row>
    <row r="897" spans="1:15" customFormat="1" hidden="1">
      <c r="A897">
        <v>12</v>
      </c>
      <c r="B897" t="s">
        <v>1838</v>
      </c>
      <c r="C897" t="s">
        <v>1863</v>
      </c>
      <c r="D897" t="s">
        <v>1864</v>
      </c>
      <c r="E897" t="s">
        <v>9</v>
      </c>
      <c r="F897" s="1">
        <v>47509922.950000003</v>
      </c>
      <c r="G897" s="1">
        <v>17257726.25</v>
      </c>
      <c r="H897" s="2">
        <v>2.75</v>
      </c>
      <c r="I897" s="1">
        <v>47509922.950000003</v>
      </c>
      <c r="J897" s="1">
        <v>17257726.25</v>
      </c>
      <c r="K897" s="2">
        <v>30252196.699999999</v>
      </c>
      <c r="L897" s="1" t="e">
        <f>INDEX(Cost!$D:$D,MATCH(รายละเอียด!$C897,Cost!$A:$A,0))</f>
        <v>#N/A</v>
      </c>
      <c r="M897" s="1" t="e">
        <f t="shared" si="41"/>
        <v>#N/A</v>
      </c>
      <c r="N897" s="2" t="e">
        <f t="shared" si="42"/>
        <v>#N/A</v>
      </c>
      <c r="O897" t="str">
        <f t="shared" si="40"/>
        <v>B</v>
      </c>
    </row>
    <row r="898" spans="1:15" customFormat="1" hidden="1">
      <c r="A898">
        <v>12</v>
      </c>
      <c r="B898" t="s">
        <v>1838</v>
      </c>
      <c r="C898" t="s">
        <v>1865</v>
      </c>
      <c r="D898" t="s">
        <v>1866</v>
      </c>
      <c r="E898" t="s">
        <v>9</v>
      </c>
      <c r="F898" s="1">
        <v>92262890.959999993</v>
      </c>
      <c r="G898" s="1">
        <v>18485207.68</v>
      </c>
      <c r="H898" s="2">
        <v>4.99</v>
      </c>
      <c r="I898" s="1">
        <v>92258390.959999993</v>
      </c>
      <c r="J898" s="1">
        <v>18485207.68</v>
      </c>
      <c r="K898" s="2">
        <v>73773183.280000001</v>
      </c>
      <c r="L898" s="1" t="e">
        <f>INDEX(Cost!$D:$D,MATCH(รายละเอียด!$C898,Cost!$A:$A,0))</f>
        <v>#N/A</v>
      </c>
      <c r="M898" s="1" t="e">
        <f t="shared" si="41"/>
        <v>#N/A</v>
      </c>
      <c r="N898" s="2" t="e">
        <f t="shared" si="42"/>
        <v>#N/A</v>
      </c>
      <c r="O898" t="str">
        <f t="shared" si="40"/>
        <v>A</v>
      </c>
    </row>
    <row r="899" spans="1:15" customFormat="1" hidden="1">
      <c r="A899">
        <v>12</v>
      </c>
      <c r="B899" t="s">
        <v>1838</v>
      </c>
      <c r="C899" t="s">
        <v>1867</v>
      </c>
      <c r="D899" t="s">
        <v>1868</v>
      </c>
      <c r="E899" t="s">
        <v>9</v>
      </c>
      <c r="F899" s="1">
        <v>45005574.759999998</v>
      </c>
      <c r="G899" s="1">
        <v>9475400.8300000001</v>
      </c>
      <c r="H899" s="2">
        <v>4.75</v>
      </c>
      <c r="I899" s="1">
        <v>44813274.759999998</v>
      </c>
      <c r="J899" s="1">
        <v>9475400.8300000001</v>
      </c>
      <c r="K899" s="2">
        <v>35337873.93</v>
      </c>
      <c r="L899" s="1" t="e">
        <f>INDEX(Cost!$D:$D,MATCH(รายละเอียด!$C899,Cost!$A:$A,0))</f>
        <v>#N/A</v>
      </c>
      <c r="M899" s="1" t="e">
        <f t="shared" si="41"/>
        <v>#N/A</v>
      </c>
      <c r="N899" s="2" t="e">
        <f t="shared" si="42"/>
        <v>#N/A</v>
      </c>
      <c r="O899" t="str">
        <f t="shared" si="40"/>
        <v>A</v>
      </c>
    </row>
    <row r="900" spans="1:15" customFormat="1" hidden="1">
      <c r="A900">
        <v>12</v>
      </c>
      <c r="B900" t="s">
        <v>1838</v>
      </c>
      <c r="C900" t="s">
        <v>1869</v>
      </c>
      <c r="D900" t="s">
        <v>1870</v>
      </c>
      <c r="E900" t="s">
        <v>9</v>
      </c>
      <c r="F900" s="1">
        <v>58885568.539999999</v>
      </c>
      <c r="G900" s="1">
        <v>11030744</v>
      </c>
      <c r="H900" s="2">
        <v>5.34</v>
      </c>
      <c r="I900" s="1">
        <v>58569318.539999999</v>
      </c>
      <c r="J900" s="1">
        <v>11030744</v>
      </c>
      <c r="K900" s="2">
        <v>47538574.539999999</v>
      </c>
      <c r="L900" s="1" t="e">
        <f>INDEX(Cost!$D:$D,MATCH(รายละเอียด!$C900,Cost!$A:$A,0))</f>
        <v>#N/A</v>
      </c>
      <c r="M900" s="1" t="e">
        <f t="shared" si="41"/>
        <v>#N/A</v>
      </c>
      <c r="N900" s="2" t="e">
        <f t="shared" si="42"/>
        <v>#N/A</v>
      </c>
      <c r="O900" t="str">
        <f t="shared" si="40"/>
        <v>A</v>
      </c>
    </row>
    <row r="901" spans="1:15" customFormat="1" hidden="1">
      <c r="A901">
        <v>12</v>
      </c>
      <c r="B901" t="s">
        <v>1838</v>
      </c>
      <c r="C901" t="s">
        <v>1871</v>
      </c>
      <c r="D901" t="s">
        <v>1872</v>
      </c>
      <c r="E901" t="s">
        <v>9</v>
      </c>
      <c r="F901" s="1">
        <v>29767164.190000001</v>
      </c>
      <c r="G901" s="1">
        <v>11264292.390000001</v>
      </c>
      <c r="H901" s="2">
        <v>2.64</v>
      </c>
      <c r="I901" s="1">
        <v>29742429.09</v>
      </c>
      <c r="J901" s="1">
        <v>11264292.390000001</v>
      </c>
      <c r="K901" s="2">
        <v>18478136.699999999</v>
      </c>
      <c r="L901" s="1" t="e">
        <f>INDEX(Cost!$D:$D,MATCH(รายละเอียด!$C901,Cost!$A:$A,0))</f>
        <v>#N/A</v>
      </c>
      <c r="M901" s="1" t="e">
        <f t="shared" si="41"/>
        <v>#N/A</v>
      </c>
      <c r="N901" s="2" t="e">
        <f t="shared" si="42"/>
        <v>#N/A</v>
      </c>
      <c r="O901" t="str">
        <f t="shared" si="40"/>
        <v>B</v>
      </c>
    </row>
    <row r="902" spans="1:15" customFormat="1" hidden="1">
      <c r="A902">
        <v>12</v>
      </c>
      <c r="B902" t="s">
        <v>1873</v>
      </c>
      <c r="C902" t="s">
        <v>1874</v>
      </c>
      <c r="D902" t="s">
        <v>1875</v>
      </c>
      <c r="E902" t="s">
        <v>47</v>
      </c>
      <c r="F902" s="1">
        <v>161490525.72999999</v>
      </c>
      <c r="G902" s="1">
        <v>144885090.43000001</v>
      </c>
      <c r="H902" s="2">
        <v>1.1100000000000001</v>
      </c>
      <c r="I902" s="1">
        <v>161490525.72999999</v>
      </c>
      <c r="J902" s="1">
        <v>144885090.43000001</v>
      </c>
      <c r="K902" s="2">
        <v>16605435.300000001</v>
      </c>
      <c r="L902" s="1" t="e">
        <f>INDEX(Cost!$D:$D,MATCH(รายละเอียด!$C902,Cost!$A:$A,0))</f>
        <v>#N/A</v>
      </c>
      <c r="M902" s="1" t="e">
        <f t="shared" si="41"/>
        <v>#N/A</v>
      </c>
      <c r="N902" s="2" t="e">
        <f t="shared" si="42"/>
        <v>#N/A</v>
      </c>
      <c r="O902" t="str">
        <f t="shared" ref="O902:O909" si="43">IF(H902&gt;3,"A",IF(H902&gt;=2.51,"B",IF(H902&gt;=2.01,"C",IF(H902&gt;=1.51,"D","not"))))</f>
        <v>not</v>
      </c>
    </row>
    <row r="903" spans="1:15" customFormat="1" hidden="1">
      <c r="A903">
        <v>12</v>
      </c>
      <c r="B903" t="s">
        <v>1873</v>
      </c>
      <c r="C903" t="s">
        <v>1876</v>
      </c>
      <c r="D903" t="s">
        <v>1877</v>
      </c>
      <c r="E903" t="s">
        <v>9</v>
      </c>
      <c r="F903" s="1">
        <v>63211755.109999999</v>
      </c>
      <c r="G903" s="1">
        <v>12553375.15</v>
      </c>
      <c r="H903" s="2">
        <v>5.04</v>
      </c>
      <c r="I903" s="1">
        <v>63211755.109999999</v>
      </c>
      <c r="J903" s="1">
        <v>12553375.15</v>
      </c>
      <c r="K903" s="2">
        <v>50658379.960000001</v>
      </c>
      <c r="L903" s="1" t="e">
        <f>INDEX(Cost!$D:$D,MATCH(รายละเอียด!$C903,Cost!$A:$A,0))</f>
        <v>#N/A</v>
      </c>
      <c r="M903" s="1" t="e">
        <f t="shared" ref="M903:M909" si="44">(L903/11)*3</f>
        <v>#N/A</v>
      </c>
      <c r="N903" s="2" t="e">
        <f t="shared" ref="N903:N909" si="45">K903-M903</f>
        <v>#N/A</v>
      </c>
      <c r="O903" t="str">
        <f t="shared" si="43"/>
        <v>A</v>
      </c>
    </row>
    <row r="904" spans="1:15" customFormat="1" hidden="1">
      <c r="A904">
        <v>12</v>
      </c>
      <c r="B904" t="s">
        <v>1873</v>
      </c>
      <c r="C904" t="s">
        <v>1878</v>
      </c>
      <c r="D904" t="s">
        <v>1879</v>
      </c>
      <c r="E904" t="s">
        <v>9</v>
      </c>
      <c r="F904" s="1">
        <v>43488577.579999998</v>
      </c>
      <c r="G904" s="1">
        <v>17607885.149999999</v>
      </c>
      <c r="H904" s="2">
        <v>2.4700000000000002</v>
      </c>
      <c r="I904" s="1">
        <v>43488577.579999998</v>
      </c>
      <c r="J904" s="1">
        <v>17607885.149999999</v>
      </c>
      <c r="K904" s="2">
        <v>25880692.43</v>
      </c>
      <c r="L904" s="1" t="e">
        <f>INDEX(Cost!$D:$D,MATCH(รายละเอียด!$C904,Cost!$A:$A,0))</f>
        <v>#N/A</v>
      </c>
      <c r="M904" s="1" t="e">
        <f t="shared" si="44"/>
        <v>#N/A</v>
      </c>
      <c r="N904" s="2" t="e">
        <f t="shared" si="45"/>
        <v>#N/A</v>
      </c>
      <c r="O904" t="str">
        <f t="shared" si="43"/>
        <v>C</v>
      </c>
    </row>
    <row r="905" spans="1:15" customFormat="1" hidden="1">
      <c r="A905">
        <v>12</v>
      </c>
      <c r="B905" t="s">
        <v>1873</v>
      </c>
      <c r="C905" t="s">
        <v>1880</v>
      </c>
      <c r="D905" t="s">
        <v>1881</v>
      </c>
      <c r="E905" t="s">
        <v>9</v>
      </c>
      <c r="F905" s="1">
        <v>41488422.299999997</v>
      </c>
      <c r="G905" s="1">
        <v>12679310.17</v>
      </c>
      <c r="H905" s="2">
        <v>3.27</v>
      </c>
      <c r="I905" s="1">
        <v>41488422.299999997</v>
      </c>
      <c r="J905" s="1">
        <v>12679310.17</v>
      </c>
      <c r="K905" s="2">
        <v>28809112.129999999</v>
      </c>
      <c r="L905" s="1" t="e">
        <f>INDEX(Cost!$D:$D,MATCH(รายละเอียด!$C905,Cost!$A:$A,0))</f>
        <v>#N/A</v>
      </c>
      <c r="M905" s="1" t="e">
        <f t="shared" si="44"/>
        <v>#N/A</v>
      </c>
      <c r="N905" s="2" t="e">
        <f t="shared" si="45"/>
        <v>#N/A</v>
      </c>
      <c r="O905" t="str">
        <f t="shared" si="43"/>
        <v>A</v>
      </c>
    </row>
    <row r="906" spans="1:15" customFormat="1" hidden="1">
      <c r="A906">
        <v>12</v>
      </c>
      <c r="B906" t="s">
        <v>1873</v>
      </c>
      <c r="C906" t="s">
        <v>1882</v>
      </c>
      <c r="D906" t="s">
        <v>1883</v>
      </c>
      <c r="E906" t="s">
        <v>9</v>
      </c>
      <c r="F906" s="1">
        <v>49189668.18</v>
      </c>
      <c r="G906" s="1">
        <v>29212943.350000001</v>
      </c>
      <c r="H906" s="2">
        <v>1.68</v>
      </c>
      <c r="I906" s="1">
        <v>49189668.18</v>
      </c>
      <c r="J906" s="1">
        <v>29212943.350000001</v>
      </c>
      <c r="K906" s="2">
        <v>19976724.829999998</v>
      </c>
      <c r="L906" s="1" t="e">
        <f>INDEX(Cost!$D:$D,MATCH(รายละเอียด!$C906,Cost!$A:$A,0))</f>
        <v>#N/A</v>
      </c>
      <c r="M906" s="1" t="e">
        <f t="shared" si="44"/>
        <v>#N/A</v>
      </c>
      <c r="N906" s="2" t="e">
        <f t="shared" si="45"/>
        <v>#N/A</v>
      </c>
      <c r="O906" t="str">
        <f t="shared" si="43"/>
        <v>D</v>
      </c>
    </row>
    <row r="907" spans="1:15" customFormat="1" hidden="1">
      <c r="A907">
        <v>12</v>
      </c>
      <c r="B907" t="s">
        <v>1873</v>
      </c>
      <c r="C907" t="s">
        <v>1884</v>
      </c>
      <c r="D907" t="s">
        <v>1885</v>
      </c>
      <c r="E907" t="s">
        <v>9</v>
      </c>
      <c r="F907" s="1">
        <v>31081839.469999999</v>
      </c>
      <c r="G907" s="1">
        <v>7729892.4299999997</v>
      </c>
      <c r="H907" s="2">
        <v>4.0199999999999996</v>
      </c>
      <c r="I907" s="1">
        <v>31081839.469999999</v>
      </c>
      <c r="J907" s="1">
        <v>7729892.4299999997</v>
      </c>
      <c r="K907" s="2">
        <v>23351947.039999999</v>
      </c>
      <c r="L907" s="1" t="e">
        <f>INDEX(Cost!$D:$D,MATCH(รายละเอียด!$C907,Cost!$A:$A,0))</f>
        <v>#N/A</v>
      </c>
      <c r="M907" s="1" t="e">
        <f t="shared" si="44"/>
        <v>#N/A</v>
      </c>
      <c r="N907" s="2" t="e">
        <f t="shared" si="45"/>
        <v>#N/A</v>
      </c>
      <c r="O907" t="str">
        <f t="shared" si="43"/>
        <v>A</v>
      </c>
    </row>
    <row r="908" spans="1:15" customFormat="1" hidden="1">
      <c r="A908">
        <v>12</v>
      </c>
      <c r="B908" t="s">
        <v>1873</v>
      </c>
      <c r="C908" t="s">
        <v>1886</v>
      </c>
      <c r="D908" t="s">
        <v>1887</v>
      </c>
      <c r="E908" t="s">
        <v>9</v>
      </c>
      <c r="F908" s="1">
        <v>18850269.600000001</v>
      </c>
      <c r="G908" s="1">
        <v>20979585.559999999</v>
      </c>
      <c r="H908" s="2">
        <v>0.9</v>
      </c>
      <c r="I908" s="1">
        <v>18748434.600000001</v>
      </c>
      <c r="J908" s="1">
        <v>20979585.559999999</v>
      </c>
      <c r="K908" s="2">
        <v>-2231150.96</v>
      </c>
      <c r="L908" s="1" t="e">
        <f>INDEX(Cost!$D:$D,MATCH(รายละเอียด!$C908,Cost!$A:$A,0))</f>
        <v>#N/A</v>
      </c>
      <c r="M908" s="1" t="e">
        <f t="shared" si="44"/>
        <v>#N/A</v>
      </c>
      <c r="N908" s="2" t="e">
        <f t="shared" si="45"/>
        <v>#N/A</v>
      </c>
      <c r="O908" t="str">
        <f t="shared" si="43"/>
        <v>not</v>
      </c>
    </row>
    <row r="909" spans="1:15" customFormat="1" hidden="1">
      <c r="F909" s="1"/>
      <c r="G909" s="1"/>
      <c r="H909" s="2"/>
      <c r="I909" s="1"/>
      <c r="J909" s="1"/>
      <c r="K909" s="2"/>
      <c r="L909" s="1"/>
      <c r="M909" s="1">
        <f t="shared" si="44"/>
        <v>0</v>
      </c>
      <c r="N909" s="2">
        <f t="shared" si="45"/>
        <v>0</v>
      </c>
      <c r="O909" t="str">
        <f t="shared" si="43"/>
        <v>not</v>
      </c>
    </row>
    <row r="910" spans="1:15">
      <c r="N910" s="1"/>
    </row>
  </sheetData>
  <autoFilter ref="A5:O909" xr:uid="{5448CA25-4C0C-4D6E-89E5-4C077528C2EB}">
    <filterColumn colId="0">
      <filters>
        <filter val="8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0B31-C557-4DEA-9013-092E609ED634}">
  <dimension ref="A2:E92"/>
  <sheetViews>
    <sheetView workbookViewId="0">
      <selection activeCell="J14" sqref="J14"/>
    </sheetView>
  </sheetViews>
  <sheetFormatPr defaultRowHeight="14.4"/>
  <cols>
    <col min="1" max="1" width="11.5546875" customWidth="1"/>
    <col min="2" max="5" width="16.44140625" bestFit="1" customWidth="1"/>
  </cols>
  <sheetData>
    <row r="2" spans="1:5">
      <c r="B2" t="s">
        <v>1889</v>
      </c>
      <c r="C2" t="s">
        <v>1890</v>
      </c>
    </row>
    <row r="3" spans="1:5">
      <c r="B3" t="s">
        <v>1891</v>
      </c>
      <c r="C3" t="s">
        <v>1891</v>
      </c>
      <c r="D3" s="3" t="s">
        <v>1888</v>
      </c>
    </row>
    <row r="4" spans="1:5">
      <c r="A4" t="s">
        <v>2</v>
      </c>
      <c r="B4" t="s">
        <v>1892</v>
      </c>
      <c r="C4" t="s">
        <v>1893</v>
      </c>
      <c r="D4" s="3"/>
      <c r="E4" t="s">
        <v>1934</v>
      </c>
    </row>
    <row r="5" spans="1:5">
      <c r="A5" t="s">
        <v>1038</v>
      </c>
      <c r="B5" s="1">
        <v>210776274.90000001</v>
      </c>
      <c r="C5" s="1">
        <v>96322510.090000004</v>
      </c>
      <c r="D5" s="1">
        <v>307098784.99000001</v>
      </c>
      <c r="E5" s="1">
        <f>(D5/12)*3</f>
        <v>76774696.247500002</v>
      </c>
    </row>
    <row r="6" spans="1:5">
      <c r="A6" t="s">
        <v>1040</v>
      </c>
      <c r="B6" s="1">
        <v>26573971.93</v>
      </c>
      <c r="C6" s="1">
        <v>14762462.700000001</v>
      </c>
      <c r="D6" s="1">
        <v>41336434.630000003</v>
      </c>
      <c r="E6" s="1">
        <f t="shared" ref="E6:E69" si="0">(D6/12)*3</f>
        <v>10334108.657500001</v>
      </c>
    </row>
    <row r="7" spans="1:5">
      <c r="A7" t="s">
        <v>1042</v>
      </c>
      <c r="B7" s="1">
        <v>27430802</v>
      </c>
      <c r="C7" s="1">
        <v>16851386.490000002</v>
      </c>
      <c r="D7" s="1">
        <v>44282188.490000002</v>
      </c>
      <c r="E7" s="1">
        <f t="shared" si="0"/>
        <v>11070547.122500001</v>
      </c>
    </row>
    <row r="8" spans="1:5">
      <c r="A8" t="s">
        <v>1044</v>
      </c>
      <c r="B8" s="1">
        <v>20654554.869999997</v>
      </c>
      <c r="C8" s="1">
        <v>11411348.470000001</v>
      </c>
      <c r="D8" s="1">
        <v>32065903.339999996</v>
      </c>
      <c r="E8" s="1">
        <f t="shared" si="0"/>
        <v>8016475.834999999</v>
      </c>
    </row>
    <row r="9" spans="1:5">
      <c r="A9" t="s">
        <v>1046</v>
      </c>
      <c r="B9" s="1">
        <v>21322313</v>
      </c>
      <c r="C9" s="1">
        <v>6797425.7199999997</v>
      </c>
      <c r="D9" s="1">
        <v>28119738.719999999</v>
      </c>
      <c r="E9" s="1">
        <f t="shared" si="0"/>
        <v>7029934.6799999997</v>
      </c>
    </row>
    <row r="10" spans="1:5">
      <c r="A10" t="s">
        <v>1048</v>
      </c>
      <c r="B10" s="1">
        <v>29285793.84</v>
      </c>
      <c r="C10" s="1">
        <v>16819790.599999998</v>
      </c>
      <c r="D10" s="1">
        <v>46105584.439999998</v>
      </c>
      <c r="E10" s="1">
        <f t="shared" si="0"/>
        <v>11526396.109999999</v>
      </c>
    </row>
    <row r="11" spans="1:5">
      <c r="A11" t="s">
        <v>1050</v>
      </c>
      <c r="B11" s="1">
        <v>32079001.25</v>
      </c>
      <c r="C11" s="1">
        <v>18888858.939999998</v>
      </c>
      <c r="D11" s="1">
        <v>50967860.189999998</v>
      </c>
      <c r="E11" s="1">
        <f t="shared" si="0"/>
        <v>12741965.047499999</v>
      </c>
    </row>
    <row r="12" spans="1:5">
      <c r="A12" t="s">
        <v>1052</v>
      </c>
      <c r="B12" s="1">
        <v>51234427.099999994</v>
      </c>
      <c r="C12" s="1">
        <v>43430134.469999999</v>
      </c>
      <c r="D12" s="1">
        <v>94664561.569999993</v>
      </c>
      <c r="E12" s="1">
        <f t="shared" si="0"/>
        <v>23666140.392499998</v>
      </c>
    </row>
    <row r="13" spans="1:5">
      <c r="A13" t="s">
        <v>1054</v>
      </c>
      <c r="B13" s="1">
        <v>27802058.919999998</v>
      </c>
      <c r="C13" s="1">
        <v>16260809.720000003</v>
      </c>
      <c r="D13" s="1">
        <v>44062868.640000001</v>
      </c>
      <c r="E13" s="1">
        <f t="shared" si="0"/>
        <v>11015717.16</v>
      </c>
    </row>
    <row r="14" spans="1:5">
      <c r="A14" t="s">
        <v>1056</v>
      </c>
      <c r="B14" s="1">
        <v>32860284.799999997</v>
      </c>
      <c r="C14" s="1">
        <v>14536998.409999998</v>
      </c>
      <c r="D14" s="1">
        <v>47397283.209999993</v>
      </c>
      <c r="E14" s="1">
        <f t="shared" si="0"/>
        <v>11849320.802499998</v>
      </c>
    </row>
    <row r="15" spans="1:5">
      <c r="A15" t="s">
        <v>1058</v>
      </c>
      <c r="B15" s="1">
        <v>60723074.159999996</v>
      </c>
      <c r="C15" s="1">
        <v>61573478.829999998</v>
      </c>
      <c r="D15" s="1">
        <v>122296552.98999999</v>
      </c>
      <c r="E15" s="1">
        <f t="shared" si="0"/>
        <v>30574138.247500002</v>
      </c>
    </row>
    <row r="16" spans="1:5">
      <c r="A16" t="s">
        <v>1060</v>
      </c>
      <c r="B16" s="1">
        <v>12571153.310000001</v>
      </c>
      <c r="C16" s="1">
        <v>4792094.8900000006</v>
      </c>
      <c r="D16" s="1">
        <v>17363248.200000003</v>
      </c>
      <c r="E16" s="1">
        <f t="shared" si="0"/>
        <v>4340812.0500000007</v>
      </c>
    </row>
    <row r="17" spans="1:5">
      <c r="A17" t="s">
        <v>1063</v>
      </c>
      <c r="B17" s="1">
        <v>153478787.30000001</v>
      </c>
      <c r="C17" s="1">
        <v>133667147.42999999</v>
      </c>
      <c r="D17" s="1">
        <v>287145934.73000002</v>
      </c>
      <c r="E17" s="1">
        <f t="shared" si="0"/>
        <v>71786483.682500005</v>
      </c>
    </row>
    <row r="18" spans="1:5">
      <c r="A18" t="s">
        <v>1065</v>
      </c>
      <c r="B18" s="1">
        <v>27748177.25</v>
      </c>
      <c r="C18" s="1">
        <v>23888262.25</v>
      </c>
      <c r="D18" s="1">
        <v>51636439.5</v>
      </c>
      <c r="E18" s="1">
        <f t="shared" si="0"/>
        <v>12909109.875</v>
      </c>
    </row>
    <row r="19" spans="1:5">
      <c r="A19" t="s">
        <v>1067</v>
      </c>
      <c r="B19" s="1">
        <v>53692268.350000001</v>
      </c>
      <c r="C19" s="1">
        <v>36038732.390000001</v>
      </c>
      <c r="D19" s="1">
        <v>89731000.74000001</v>
      </c>
      <c r="E19" s="1">
        <f t="shared" si="0"/>
        <v>22432750.185000002</v>
      </c>
    </row>
    <row r="20" spans="1:5">
      <c r="A20" t="s">
        <v>1069</v>
      </c>
      <c r="B20" s="1">
        <v>56232515.479999997</v>
      </c>
      <c r="C20" s="1">
        <v>33548739.41</v>
      </c>
      <c r="D20" s="1">
        <v>89781254.890000001</v>
      </c>
      <c r="E20" s="1">
        <f t="shared" si="0"/>
        <v>22445313.7225</v>
      </c>
    </row>
    <row r="21" spans="1:5">
      <c r="A21" t="s">
        <v>1071</v>
      </c>
      <c r="B21" s="1">
        <v>30483186.57</v>
      </c>
      <c r="C21" s="1">
        <v>17912637.170000002</v>
      </c>
      <c r="D21" s="1">
        <v>48395823.740000002</v>
      </c>
      <c r="E21" s="1">
        <f t="shared" si="0"/>
        <v>12098955.935000001</v>
      </c>
    </row>
    <row r="22" spans="1:5">
      <c r="A22" t="s">
        <v>1073</v>
      </c>
      <c r="B22" s="1">
        <v>27997001.329999998</v>
      </c>
      <c r="C22" s="1">
        <v>20017092.510000002</v>
      </c>
      <c r="D22" s="1">
        <v>48014093.840000004</v>
      </c>
      <c r="E22" s="1">
        <f t="shared" si="0"/>
        <v>12003523.460000001</v>
      </c>
    </row>
    <row r="23" spans="1:5">
      <c r="A23" t="s">
        <v>1075</v>
      </c>
      <c r="B23" s="1">
        <v>29728559.559999999</v>
      </c>
      <c r="C23" s="1">
        <v>15288239.039999999</v>
      </c>
      <c r="D23" s="1">
        <v>45016798.599999994</v>
      </c>
      <c r="E23" s="1">
        <f t="shared" si="0"/>
        <v>11254199.649999999</v>
      </c>
    </row>
    <row r="24" spans="1:5">
      <c r="A24" t="s">
        <v>1077</v>
      </c>
      <c r="B24" s="1">
        <v>19639337.93</v>
      </c>
      <c r="C24" s="1">
        <v>7916848.2599999998</v>
      </c>
      <c r="D24" s="1">
        <v>27556186.189999998</v>
      </c>
      <c r="E24" s="1">
        <f t="shared" si="0"/>
        <v>6889046.5474999994</v>
      </c>
    </row>
    <row r="25" spans="1:5">
      <c r="A25" t="s">
        <v>1080</v>
      </c>
      <c r="B25" s="1">
        <v>235042996.94</v>
      </c>
      <c r="C25" s="1">
        <v>163748916.53999999</v>
      </c>
      <c r="D25" s="1">
        <v>398791913.48000002</v>
      </c>
      <c r="E25" s="1">
        <f t="shared" si="0"/>
        <v>99697978.370000005</v>
      </c>
    </row>
    <row r="26" spans="1:5">
      <c r="A26" t="s">
        <v>1082</v>
      </c>
      <c r="B26" s="1">
        <v>25710168.16</v>
      </c>
      <c r="C26" s="1">
        <v>17955712.289999999</v>
      </c>
      <c r="D26" s="1">
        <v>43665880.450000003</v>
      </c>
      <c r="E26" s="1">
        <f t="shared" si="0"/>
        <v>10916470.112500001</v>
      </c>
    </row>
    <row r="27" spans="1:5">
      <c r="A27" t="s">
        <v>1084</v>
      </c>
      <c r="B27" s="1">
        <v>43292337.700000003</v>
      </c>
      <c r="C27" s="1">
        <v>24881072.34</v>
      </c>
      <c r="D27" s="1">
        <v>68173410.040000007</v>
      </c>
      <c r="E27" s="1">
        <f t="shared" si="0"/>
        <v>17043352.510000002</v>
      </c>
    </row>
    <row r="28" spans="1:5">
      <c r="A28" t="s">
        <v>1086</v>
      </c>
      <c r="B28" s="1">
        <v>36212176.25</v>
      </c>
      <c r="C28" s="1">
        <v>22524728.979999997</v>
      </c>
      <c r="D28" s="1">
        <v>58736905.229999997</v>
      </c>
      <c r="E28" s="1">
        <f t="shared" si="0"/>
        <v>14684226.307500001</v>
      </c>
    </row>
    <row r="29" spans="1:5">
      <c r="A29" t="s">
        <v>1088</v>
      </c>
      <c r="B29" s="1">
        <v>20086527.899999999</v>
      </c>
      <c r="C29" s="1">
        <v>7985284.1600000001</v>
      </c>
      <c r="D29" s="1">
        <v>28071812.059999999</v>
      </c>
      <c r="E29" s="1">
        <f t="shared" si="0"/>
        <v>7017953.0149999987</v>
      </c>
    </row>
    <row r="30" spans="1:5">
      <c r="A30" t="s">
        <v>1090</v>
      </c>
      <c r="B30" s="1">
        <v>21039959.100000001</v>
      </c>
      <c r="C30" s="1">
        <v>13159025.68</v>
      </c>
      <c r="D30" s="1">
        <v>34198984.780000001</v>
      </c>
      <c r="E30" s="1">
        <f t="shared" si="0"/>
        <v>8549746.1950000003</v>
      </c>
    </row>
    <row r="31" spans="1:5">
      <c r="A31" t="s">
        <v>1092</v>
      </c>
      <c r="B31" s="1">
        <v>22902922</v>
      </c>
      <c r="C31" s="1">
        <v>4318418.03</v>
      </c>
      <c r="D31" s="1">
        <v>27221340.030000001</v>
      </c>
      <c r="E31" s="1">
        <f t="shared" si="0"/>
        <v>6805335.0075000003</v>
      </c>
    </row>
    <row r="32" spans="1:5">
      <c r="A32" t="s">
        <v>1094</v>
      </c>
      <c r="B32" s="1">
        <v>66106315.729999997</v>
      </c>
      <c r="C32" s="1">
        <v>42342805.129999995</v>
      </c>
      <c r="D32" s="1">
        <v>108449120.85999998</v>
      </c>
      <c r="E32" s="1">
        <f t="shared" si="0"/>
        <v>27112280.214999996</v>
      </c>
    </row>
    <row r="33" spans="1:5">
      <c r="A33" t="s">
        <v>1096</v>
      </c>
      <c r="B33" s="1">
        <v>20401192.920000002</v>
      </c>
      <c r="C33" s="1">
        <v>7417035.9600000009</v>
      </c>
      <c r="D33" s="1">
        <v>27818228.880000003</v>
      </c>
      <c r="E33" s="1">
        <f t="shared" si="0"/>
        <v>6954557.2200000007</v>
      </c>
    </row>
    <row r="34" spans="1:5">
      <c r="A34" t="s">
        <v>1098</v>
      </c>
      <c r="B34" s="1">
        <v>23854801.100000001</v>
      </c>
      <c r="C34" s="1">
        <v>18471020.219999999</v>
      </c>
      <c r="D34" s="1">
        <v>42325821.32</v>
      </c>
      <c r="E34" s="1">
        <f t="shared" si="0"/>
        <v>10581455.33</v>
      </c>
    </row>
    <row r="35" spans="1:5">
      <c r="A35" t="s">
        <v>1100</v>
      </c>
      <c r="B35" s="1">
        <v>38690647.700000003</v>
      </c>
      <c r="C35" s="1">
        <v>17571922.210000001</v>
      </c>
      <c r="D35" s="1">
        <v>56262569.910000004</v>
      </c>
      <c r="E35" s="1">
        <f t="shared" si="0"/>
        <v>14065642.477500003</v>
      </c>
    </row>
    <row r="36" spans="1:5">
      <c r="A36" t="s">
        <v>1102</v>
      </c>
      <c r="B36" s="1">
        <v>42418235.370000005</v>
      </c>
      <c r="C36" s="1">
        <v>32620345.389999997</v>
      </c>
      <c r="D36" s="1">
        <v>75038580.760000005</v>
      </c>
      <c r="E36" s="1">
        <f t="shared" si="0"/>
        <v>18759645.190000001</v>
      </c>
    </row>
    <row r="37" spans="1:5">
      <c r="A37" t="s">
        <v>1104</v>
      </c>
      <c r="B37" s="1">
        <v>26539999.09</v>
      </c>
      <c r="C37" s="1">
        <v>10482885.07</v>
      </c>
      <c r="D37" s="1">
        <v>37022884.159999996</v>
      </c>
      <c r="E37" s="1">
        <f t="shared" si="0"/>
        <v>9255721.0399999991</v>
      </c>
    </row>
    <row r="38" spans="1:5">
      <c r="A38" t="s">
        <v>1106</v>
      </c>
      <c r="B38" s="1">
        <v>18636877.780000001</v>
      </c>
      <c r="C38" s="1">
        <v>7656386.3300000001</v>
      </c>
      <c r="D38" s="1">
        <v>26293264.109999999</v>
      </c>
      <c r="E38" s="1">
        <f t="shared" si="0"/>
        <v>6573316.0274999999</v>
      </c>
    </row>
    <row r="39" spans="1:5">
      <c r="A39" t="s">
        <v>1109</v>
      </c>
      <c r="B39" s="1">
        <v>450880453.19</v>
      </c>
      <c r="C39" s="1">
        <v>303975146.67999995</v>
      </c>
      <c r="D39" s="1">
        <v>754855599.86999989</v>
      </c>
      <c r="E39" s="1">
        <f t="shared" si="0"/>
        <v>188713899.96749997</v>
      </c>
    </row>
    <row r="40" spans="1:5">
      <c r="A40" t="s">
        <v>1111</v>
      </c>
      <c r="B40" s="1">
        <v>25993843.969999999</v>
      </c>
      <c r="C40" s="1">
        <v>11256906.439999999</v>
      </c>
      <c r="D40" s="1">
        <v>37250750.409999996</v>
      </c>
      <c r="E40" s="1">
        <f t="shared" si="0"/>
        <v>9312687.6024999991</v>
      </c>
    </row>
    <row r="41" spans="1:5">
      <c r="A41" t="s">
        <v>1113</v>
      </c>
      <c r="B41" s="1">
        <v>23580613</v>
      </c>
      <c r="C41" s="1">
        <v>7561289.7599999998</v>
      </c>
      <c r="D41" s="1">
        <v>31141902.759999998</v>
      </c>
      <c r="E41" s="1">
        <f t="shared" si="0"/>
        <v>7785475.6899999995</v>
      </c>
    </row>
    <row r="42" spans="1:5">
      <c r="A42" t="s">
        <v>1115</v>
      </c>
      <c r="B42" s="1">
        <v>45087051.549999997</v>
      </c>
      <c r="C42" s="1">
        <v>19714026.879999995</v>
      </c>
      <c r="D42" s="1">
        <v>64801078.429999992</v>
      </c>
      <c r="E42" s="1">
        <f t="shared" si="0"/>
        <v>16200269.607499998</v>
      </c>
    </row>
    <row r="43" spans="1:5">
      <c r="A43" t="s">
        <v>1117</v>
      </c>
      <c r="B43" s="1">
        <v>45337329.789999999</v>
      </c>
      <c r="C43" s="1">
        <v>17264137.310000002</v>
      </c>
      <c r="D43" s="1">
        <v>62601467.100000001</v>
      </c>
      <c r="E43" s="1">
        <f t="shared" si="0"/>
        <v>15650366.774999999</v>
      </c>
    </row>
    <row r="44" spans="1:5">
      <c r="A44" t="s">
        <v>1119</v>
      </c>
      <c r="B44" s="1">
        <v>28559339.450000003</v>
      </c>
      <c r="C44" s="1">
        <v>16548611.75</v>
      </c>
      <c r="D44" s="1">
        <v>45107951.200000003</v>
      </c>
      <c r="E44" s="1">
        <f t="shared" si="0"/>
        <v>11276987.800000001</v>
      </c>
    </row>
    <row r="45" spans="1:5">
      <c r="A45" t="s">
        <v>1121</v>
      </c>
      <c r="B45" s="1">
        <v>15043219.800000001</v>
      </c>
      <c r="C45" s="1">
        <v>6037351.8099999996</v>
      </c>
      <c r="D45" s="1">
        <v>21080571.609999999</v>
      </c>
      <c r="E45" s="1">
        <f t="shared" si="0"/>
        <v>5270142.9024999999</v>
      </c>
    </row>
    <row r="46" spans="1:5">
      <c r="A46" t="s">
        <v>1123</v>
      </c>
      <c r="B46" s="1">
        <v>109340780.56</v>
      </c>
      <c r="C46" s="1">
        <v>103861041.39999998</v>
      </c>
      <c r="D46" s="1">
        <v>213201821.95999998</v>
      </c>
      <c r="E46" s="1">
        <f t="shared" si="0"/>
        <v>53300455.489999995</v>
      </c>
    </row>
    <row r="47" spans="1:5">
      <c r="A47" t="s">
        <v>1125</v>
      </c>
      <c r="B47" s="1">
        <v>28235804.100000001</v>
      </c>
      <c r="C47" s="1">
        <v>14699439.479999997</v>
      </c>
      <c r="D47" s="1">
        <v>42935243.579999998</v>
      </c>
      <c r="E47" s="1">
        <f t="shared" si="0"/>
        <v>10733810.895</v>
      </c>
    </row>
    <row r="48" spans="1:5">
      <c r="A48" t="s">
        <v>1127</v>
      </c>
      <c r="B48" s="1">
        <v>54609744.450000003</v>
      </c>
      <c r="C48" s="1">
        <v>25748483.239999998</v>
      </c>
      <c r="D48" s="1">
        <v>80358227.689999998</v>
      </c>
      <c r="E48" s="1">
        <f t="shared" si="0"/>
        <v>20089556.922499999</v>
      </c>
    </row>
    <row r="49" spans="1:5">
      <c r="A49" t="s">
        <v>1129</v>
      </c>
      <c r="B49" s="1">
        <v>43584387.960000001</v>
      </c>
      <c r="C49" s="1">
        <v>28539804.799999997</v>
      </c>
      <c r="D49" s="1">
        <v>72124192.75999999</v>
      </c>
      <c r="E49" s="1">
        <f t="shared" si="0"/>
        <v>18031048.189999998</v>
      </c>
    </row>
    <row r="50" spans="1:5">
      <c r="A50" t="s">
        <v>1131</v>
      </c>
      <c r="B50" s="1">
        <v>26556288.670000002</v>
      </c>
      <c r="C50" s="1">
        <v>12881677.190000001</v>
      </c>
      <c r="D50" s="1">
        <v>39437965.859999999</v>
      </c>
      <c r="E50" s="1">
        <f t="shared" si="0"/>
        <v>9859491.4649999999</v>
      </c>
    </row>
    <row r="51" spans="1:5">
      <c r="A51" t="s">
        <v>1133</v>
      </c>
      <c r="B51" s="1">
        <v>17615274.73</v>
      </c>
      <c r="C51" s="1">
        <v>6223255.3799999999</v>
      </c>
      <c r="D51" s="1">
        <v>23838530.109999999</v>
      </c>
      <c r="E51" s="1">
        <f t="shared" si="0"/>
        <v>5959632.5274999999</v>
      </c>
    </row>
    <row r="52" spans="1:5">
      <c r="A52" t="s">
        <v>1135</v>
      </c>
      <c r="B52" s="1">
        <v>30736647.920000002</v>
      </c>
      <c r="C52" s="1">
        <v>9779567.3800000008</v>
      </c>
      <c r="D52" s="1">
        <v>40516215.300000004</v>
      </c>
      <c r="E52" s="1">
        <f t="shared" si="0"/>
        <v>10129053.825000001</v>
      </c>
    </row>
    <row r="53" spans="1:5">
      <c r="A53" t="s">
        <v>1137</v>
      </c>
      <c r="B53" s="1">
        <v>23046286.41</v>
      </c>
      <c r="C53" s="1">
        <v>11327102.639999999</v>
      </c>
      <c r="D53" s="1">
        <v>34373389.049999997</v>
      </c>
      <c r="E53" s="1">
        <f t="shared" si="0"/>
        <v>8593347.2624999993</v>
      </c>
    </row>
    <row r="54" spans="1:5">
      <c r="A54" t="s">
        <v>1139</v>
      </c>
      <c r="B54" s="1">
        <v>23978318.399999999</v>
      </c>
      <c r="C54" s="1">
        <v>11539739.119999999</v>
      </c>
      <c r="D54" s="1">
        <v>35518057.519999996</v>
      </c>
      <c r="E54" s="1">
        <f t="shared" si="0"/>
        <v>8879514.379999999</v>
      </c>
    </row>
    <row r="55" spans="1:5">
      <c r="A55" t="s">
        <v>1141</v>
      </c>
      <c r="B55" s="1">
        <v>109906765.72</v>
      </c>
      <c r="C55" s="1">
        <v>82966690.310000002</v>
      </c>
      <c r="D55" s="1">
        <v>192873456.03</v>
      </c>
      <c r="E55" s="1">
        <f t="shared" si="0"/>
        <v>48218364.0075</v>
      </c>
    </row>
    <row r="56" spans="1:5">
      <c r="A56" t="s">
        <v>1143</v>
      </c>
      <c r="B56" s="1">
        <v>22651137.100000001</v>
      </c>
      <c r="C56" s="1">
        <v>8526201.0300000012</v>
      </c>
      <c r="D56" s="1">
        <v>31177338.130000003</v>
      </c>
      <c r="E56" s="1">
        <f t="shared" si="0"/>
        <v>7794334.5325000007</v>
      </c>
    </row>
    <row r="57" spans="1:5">
      <c r="A57" t="s">
        <v>1146</v>
      </c>
      <c r="B57" s="1">
        <v>224740269.86000001</v>
      </c>
      <c r="C57" s="1">
        <v>104493963.38</v>
      </c>
      <c r="D57" s="1">
        <v>329234233.24000001</v>
      </c>
      <c r="E57" s="1">
        <f t="shared" si="0"/>
        <v>82308558.310000002</v>
      </c>
    </row>
    <row r="58" spans="1:5">
      <c r="A58" t="s">
        <v>1148</v>
      </c>
      <c r="B58" s="1">
        <v>67418176.159999996</v>
      </c>
      <c r="C58" s="1">
        <v>52335398.990000002</v>
      </c>
      <c r="D58" s="1">
        <v>119753575.15000001</v>
      </c>
      <c r="E58" s="1">
        <f t="shared" si="0"/>
        <v>29938393.787500001</v>
      </c>
    </row>
    <row r="59" spans="1:5">
      <c r="A59" t="s">
        <v>1150</v>
      </c>
      <c r="B59" s="1">
        <v>22408590.030000001</v>
      </c>
      <c r="C59" s="1">
        <v>18791152.59</v>
      </c>
      <c r="D59" s="1">
        <v>41199742.620000005</v>
      </c>
      <c r="E59" s="1">
        <f t="shared" si="0"/>
        <v>10299935.655000001</v>
      </c>
    </row>
    <row r="60" spans="1:5">
      <c r="A60" t="s">
        <v>1152</v>
      </c>
      <c r="B60" s="1">
        <v>31699727.709999997</v>
      </c>
      <c r="C60" s="1">
        <v>14229095.550000001</v>
      </c>
      <c r="D60" s="1">
        <v>45928823.259999998</v>
      </c>
      <c r="E60" s="1">
        <f t="shared" si="0"/>
        <v>11482205.814999999</v>
      </c>
    </row>
    <row r="61" spans="1:5">
      <c r="A61" t="s">
        <v>1154</v>
      </c>
      <c r="B61" s="1">
        <v>171592185.92000002</v>
      </c>
      <c r="C61" s="1">
        <v>70892365.109999999</v>
      </c>
      <c r="D61" s="1">
        <v>242484551.03000003</v>
      </c>
      <c r="E61" s="1">
        <f t="shared" si="0"/>
        <v>60621137.757500008</v>
      </c>
    </row>
    <row r="62" spans="1:5">
      <c r="A62" t="s">
        <v>1156</v>
      </c>
      <c r="B62" s="1">
        <v>20607490.16</v>
      </c>
      <c r="C62" s="1">
        <v>9413955.7599999998</v>
      </c>
      <c r="D62" s="1">
        <v>30021445.920000002</v>
      </c>
      <c r="E62" s="1">
        <f t="shared" si="0"/>
        <v>7505361.4800000004</v>
      </c>
    </row>
    <row r="63" spans="1:5">
      <c r="A63" t="s">
        <v>1158</v>
      </c>
      <c r="B63" s="1">
        <v>17427079</v>
      </c>
      <c r="C63" s="1">
        <v>6902452.4500000002</v>
      </c>
      <c r="D63" s="1">
        <v>24329531.449999999</v>
      </c>
      <c r="E63" s="1">
        <f t="shared" si="0"/>
        <v>6082382.8624999998</v>
      </c>
    </row>
    <row r="64" spans="1:5">
      <c r="A64" t="s">
        <v>1160</v>
      </c>
      <c r="B64" s="1">
        <v>23980737.609999999</v>
      </c>
      <c r="C64" s="1">
        <v>18277308.960000001</v>
      </c>
      <c r="D64" s="1">
        <v>42258046.57</v>
      </c>
      <c r="E64" s="1">
        <f t="shared" si="0"/>
        <v>10564511.6425</v>
      </c>
    </row>
    <row r="65" spans="1:5">
      <c r="A65" t="s">
        <v>1162</v>
      </c>
      <c r="B65" s="1">
        <v>23929312.969999999</v>
      </c>
      <c r="C65" s="1">
        <v>10130150.59</v>
      </c>
      <c r="D65" s="1">
        <v>34059463.560000002</v>
      </c>
      <c r="E65" s="1">
        <f t="shared" si="0"/>
        <v>8514865.8900000006</v>
      </c>
    </row>
    <row r="66" spans="1:5">
      <c r="A66" t="s">
        <v>1165</v>
      </c>
      <c r="B66" s="1">
        <v>159499914.74000001</v>
      </c>
      <c r="C66" s="1">
        <v>83625750.640000001</v>
      </c>
      <c r="D66" s="1">
        <v>243125665.38</v>
      </c>
      <c r="E66" s="1">
        <f t="shared" si="0"/>
        <v>60781416.344999999</v>
      </c>
    </row>
    <row r="67" spans="1:5">
      <c r="A67" t="s">
        <v>1167</v>
      </c>
      <c r="B67" s="1">
        <v>45910802.039999999</v>
      </c>
      <c r="C67" s="1">
        <v>34067265.060000002</v>
      </c>
      <c r="D67" s="1">
        <v>79978067.099999994</v>
      </c>
      <c r="E67" s="1">
        <f t="shared" si="0"/>
        <v>19994516.774999999</v>
      </c>
    </row>
    <row r="68" spans="1:5">
      <c r="A68" t="s">
        <v>1169</v>
      </c>
      <c r="B68" s="1">
        <v>30144682.449999999</v>
      </c>
      <c r="C68" s="1">
        <v>22730959.220000006</v>
      </c>
      <c r="D68" s="1">
        <v>52875641.670000002</v>
      </c>
      <c r="E68" s="1">
        <f t="shared" si="0"/>
        <v>13218910.4175</v>
      </c>
    </row>
    <row r="69" spans="1:5">
      <c r="A69" t="s">
        <v>1171</v>
      </c>
      <c r="B69" s="1">
        <v>52662484.680000007</v>
      </c>
      <c r="C69" s="1">
        <v>31901647.089999996</v>
      </c>
      <c r="D69" s="1">
        <v>84564131.770000011</v>
      </c>
      <c r="E69" s="1">
        <f t="shared" si="0"/>
        <v>21141032.942500003</v>
      </c>
    </row>
    <row r="70" spans="1:5">
      <c r="A70" t="s">
        <v>1173</v>
      </c>
      <c r="B70" s="1">
        <v>35061284.840000004</v>
      </c>
      <c r="C70" s="1">
        <v>21007408.780000001</v>
      </c>
      <c r="D70" s="1">
        <v>56068693.620000005</v>
      </c>
      <c r="E70" s="1">
        <f t="shared" ref="E70:E92" si="1">(D70/12)*3</f>
        <v>14017173.405000001</v>
      </c>
    </row>
    <row r="71" spans="1:5">
      <c r="A71" t="s">
        <v>1175</v>
      </c>
      <c r="B71" s="1">
        <v>29147835.479999997</v>
      </c>
      <c r="C71" s="1">
        <v>19999439.829999998</v>
      </c>
      <c r="D71" s="1">
        <v>49147275.309999995</v>
      </c>
      <c r="E71" s="1">
        <f t="shared" si="1"/>
        <v>12286818.827499999</v>
      </c>
    </row>
    <row r="72" spans="1:5">
      <c r="A72" t="s">
        <v>1178</v>
      </c>
      <c r="B72" s="1">
        <v>770214719.90999997</v>
      </c>
      <c r="C72" s="1">
        <v>404971013.55000001</v>
      </c>
      <c r="D72" s="1">
        <v>1175185733.46</v>
      </c>
      <c r="E72" s="1">
        <f t="shared" si="1"/>
        <v>293796433.36500001</v>
      </c>
    </row>
    <row r="73" spans="1:5">
      <c r="A73" t="s">
        <v>1180</v>
      </c>
      <c r="B73" s="1">
        <v>34563844.82</v>
      </c>
      <c r="C73" s="1">
        <v>41484141.38000001</v>
      </c>
      <c r="D73" s="1">
        <v>76047986.200000018</v>
      </c>
      <c r="E73" s="1">
        <f t="shared" si="1"/>
        <v>19011996.550000004</v>
      </c>
    </row>
    <row r="74" spans="1:5">
      <c r="A74" t="s">
        <v>1182</v>
      </c>
      <c r="B74" s="1">
        <v>40756840.18</v>
      </c>
      <c r="C74" s="1">
        <v>37508604.510000005</v>
      </c>
      <c r="D74" s="1">
        <v>78265444.689999998</v>
      </c>
      <c r="E74" s="1">
        <f t="shared" si="1"/>
        <v>19566361.172499999</v>
      </c>
    </row>
    <row r="75" spans="1:5">
      <c r="A75" t="s">
        <v>1184</v>
      </c>
      <c r="B75" s="1">
        <v>130559327.59</v>
      </c>
      <c r="C75" s="1">
        <v>117422292.08</v>
      </c>
      <c r="D75" s="1">
        <v>247981619.67000002</v>
      </c>
      <c r="E75" s="1">
        <f t="shared" si="1"/>
        <v>61995404.917500004</v>
      </c>
    </row>
    <row r="76" spans="1:5">
      <c r="A76" t="s">
        <v>1186</v>
      </c>
      <c r="B76" s="1">
        <v>9507007.3499999996</v>
      </c>
      <c r="C76" s="1">
        <v>17007001.189999998</v>
      </c>
      <c r="D76" s="1">
        <v>26514008.539999999</v>
      </c>
      <c r="E76" s="1">
        <f t="shared" si="1"/>
        <v>6628502.1349999998</v>
      </c>
    </row>
    <row r="77" spans="1:5">
      <c r="A77" t="s">
        <v>1188</v>
      </c>
      <c r="B77" s="1">
        <v>27633318.109999999</v>
      </c>
      <c r="C77" s="1">
        <v>32778218.139999997</v>
      </c>
      <c r="D77" s="1">
        <v>60411536.25</v>
      </c>
      <c r="E77" s="1">
        <f t="shared" si="1"/>
        <v>15102884.0625</v>
      </c>
    </row>
    <row r="78" spans="1:5">
      <c r="A78" t="s">
        <v>1190</v>
      </c>
      <c r="B78" s="1">
        <v>84295428.099999994</v>
      </c>
      <c r="C78" s="1">
        <v>53331439.710000001</v>
      </c>
      <c r="D78" s="1">
        <v>137626867.81</v>
      </c>
      <c r="E78" s="1">
        <f t="shared" si="1"/>
        <v>34406716.952500001</v>
      </c>
    </row>
    <row r="79" spans="1:5">
      <c r="A79" t="s">
        <v>1192</v>
      </c>
      <c r="B79" s="1">
        <v>21394689.43</v>
      </c>
      <c r="C79" s="1">
        <v>13701278.039999999</v>
      </c>
      <c r="D79" s="1">
        <v>35095967.469999999</v>
      </c>
      <c r="E79" s="1">
        <f t="shared" si="1"/>
        <v>8773991.8674999997</v>
      </c>
    </row>
    <row r="80" spans="1:5">
      <c r="A80" t="s">
        <v>1194</v>
      </c>
      <c r="B80" s="1">
        <v>25304715</v>
      </c>
      <c r="C80" s="1">
        <v>14407423.699999999</v>
      </c>
      <c r="D80" s="1">
        <v>39712138.700000003</v>
      </c>
      <c r="E80" s="1">
        <f t="shared" si="1"/>
        <v>9928034.6750000007</v>
      </c>
    </row>
    <row r="81" spans="1:5">
      <c r="A81" t="s">
        <v>1196</v>
      </c>
      <c r="B81" s="1">
        <v>27154831.169999998</v>
      </c>
      <c r="C81" s="1">
        <v>21703018.649999999</v>
      </c>
      <c r="D81" s="1">
        <v>48857849.819999993</v>
      </c>
      <c r="E81" s="1">
        <f t="shared" si="1"/>
        <v>12214462.454999998</v>
      </c>
    </row>
    <row r="82" spans="1:5">
      <c r="A82" t="s">
        <v>1198</v>
      </c>
      <c r="B82" s="1">
        <v>33283161.579999998</v>
      </c>
      <c r="C82" s="1">
        <v>31818533.509999998</v>
      </c>
      <c r="D82" s="1">
        <v>65101695.089999996</v>
      </c>
      <c r="E82" s="1">
        <f t="shared" si="1"/>
        <v>16275423.772499997</v>
      </c>
    </row>
    <row r="83" spans="1:5">
      <c r="A83" t="s">
        <v>1200</v>
      </c>
      <c r="B83" s="1">
        <v>75715582.930000007</v>
      </c>
      <c r="C83" s="1">
        <v>63666481.760000005</v>
      </c>
      <c r="D83" s="1">
        <v>139382064.69</v>
      </c>
      <c r="E83" s="1">
        <f t="shared" si="1"/>
        <v>34845516.172499999</v>
      </c>
    </row>
    <row r="84" spans="1:5">
      <c r="A84" t="s">
        <v>1202</v>
      </c>
      <c r="B84" s="1">
        <v>38739378.439999998</v>
      </c>
      <c r="C84" s="1">
        <v>24786667.390000001</v>
      </c>
      <c r="D84" s="1">
        <v>63526045.829999998</v>
      </c>
      <c r="E84" s="1">
        <f t="shared" si="1"/>
        <v>15881511.4575</v>
      </c>
    </row>
    <row r="85" spans="1:5">
      <c r="A85" t="s">
        <v>1204</v>
      </c>
      <c r="B85" s="1">
        <v>65670315.339999996</v>
      </c>
      <c r="C85" s="1">
        <v>58897513.00999999</v>
      </c>
      <c r="D85" s="1">
        <v>124567828.34999999</v>
      </c>
      <c r="E85" s="1">
        <f t="shared" si="1"/>
        <v>31141957.087499999</v>
      </c>
    </row>
    <row r="86" spans="1:5">
      <c r="A86" t="s">
        <v>1206</v>
      </c>
      <c r="B86" s="1">
        <v>24062958.399999999</v>
      </c>
      <c r="C86" s="1">
        <v>18358028.779999997</v>
      </c>
      <c r="D86" s="1">
        <v>42420987.179999992</v>
      </c>
      <c r="E86" s="1">
        <f t="shared" si="1"/>
        <v>10605246.794999998</v>
      </c>
    </row>
    <row r="87" spans="1:5">
      <c r="A87" t="s">
        <v>1208</v>
      </c>
      <c r="B87" s="1">
        <v>21605496.940000001</v>
      </c>
      <c r="C87" s="1">
        <v>16319608.1</v>
      </c>
      <c r="D87" s="1">
        <v>37925105.039999999</v>
      </c>
      <c r="E87" s="1">
        <f t="shared" si="1"/>
        <v>9481276.2599999998</v>
      </c>
    </row>
    <row r="88" spans="1:5">
      <c r="A88" t="s">
        <v>1210</v>
      </c>
      <c r="B88" s="1">
        <v>23477709.91</v>
      </c>
      <c r="C88" s="1">
        <v>8979473.5399999991</v>
      </c>
      <c r="D88" s="1">
        <v>32457183.449999999</v>
      </c>
      <c r="E88" s="1">
        <f t="shared" si="1"/>
        <v>8114295.8625000007</v>
      </c>
    </row>
    <row r="89" spans="1:5">
      <c r="A89" t="s">
        <v>1212</v>
      </c>
      <c r="B89" s="1">
        <v>20908764.68</v>
      </c>
      <c r="C89" s="1">
        <v>13157523.42</v>
      </c>
      <c r="D89" s="1">
        <v>34066288.100000001</v>
      </c>
      <c r="E89" s="1">
        <f t="shared" si="1"/>
        <v>8516572.0250000004</v>
      </c>
    </row>
    <row r="90" spans="1:5">
      <c r="A90" t="s">
        <v>1214</v>
      </c>
      <c r="B90" s="1">
        <v>92581783.879999995</v>
      </c>
      <c r="C90" s="1">
        <v>67668620.049999982</v>
      </c>
      <c r="D90" s="1">
        <v>160250403.92999998</v>
      </c>
      <c r="E90" s="1">
        <f t="shared" si="1"/>
        <v>40062600.982499994</v>
      </c>
    </row>
    <row r="91" spans="1:5">
      <c r="A91" t="s">
        <v>1216</v>
      </c>
      <c r="B91" s="1">
        <v>19616616.43</v>
      </c>
      <c r="C91" s="1">
        <v>14684134.99</v>
      </c>
      <c r="D91" s="1">
        <v>34300751.420000002</v>
      </c>
      <c r="E91" s="1">
        <f t="shared" si="1"/>
        <v>8575187.8550000004</v>
      </c>
    </row>
    <row r="92" spans="1:5">
      <c r="A92" t="s">
        <v>1218</v>
      </c>
      <c r="B92" s="1">
        <v>17160482.289999999</v>
      </c>
      <c r="C92" s="1">
        <v>12307532.290000001</v>
      </c>
      <c r="D92" s="1">
        <v>29468014.579999998</v>
      </c>
      <c r="E92" s="1">
        <f t="shared" si="1"/>
        <v>7367003.6449999996</v>
      </c>
    </row>
  </sheetData>
  <autoFilter ref="A4:E92" xr:uid="{AD480B31-C557-4DEA-9013-092E609ED634}"/>
  <conditionalFormatting sqref="H1:H1048576 A1:A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8DA0-87D6-4F79-92BA-512115B54B5B}">
  <dimension ref="A1:CP2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83" sqref="C283"/>
    </sheetView>
  </sheetViews>
  <sheetFormatPr defaultRowHeight="14.4"/>
  <cols>
    <col min="1" max="1" width="14.6640625" bestFit="1" customWidth="1"/>
    <col min="2" max="2" width="74.109375" customWidth="1"/>
    <col min="3" max="3" width="16.33203125" style="34" bestFit="1" customWidth="1"/>
    <col min="4" max="6" width="14.88671875" style="34" bestFit="1" customWidth="1"/>
    <col min="7" max="7" width="13.88671875" style="34" bestFit="1" customWidth="1"/>
    <col min="8" max="12" width="14.88671875" style="34" bestFit="1" customWidth="1"/>
    <col min="13" max="13" width="27.6640625" style="34" bestFit="1" customWidth="1"/>
    <col min="14" max="14" width="13.88671875" style="34" bestFit="1" customWidth="1"/>
    <col min="15" max="21" width="14.88671875" style="34" bestFit="1" customWidth="1"/>
    <col min="22" max="22" width="13.88671875" style="34" bestFit="1" customWidth="1"/>
    <col min="23" max="23" width="16.33203125" style="34" bestFit="1" customWidth="1"/>
    <col min="24" max="26" width="14.88671875" style="34" bestFit="1" customWidth="1"/>
    <col min="27" max="28" width="13.88671875" style="34" bestFit="1" customWidth="1"/>
    <col min="29" max="33" width="14.88671875" style="34" bestFit="1" customWidth="1"/>
    <col min="34" max="34" width="27.33203125" style="34" bestFit="1" customWidth="1"/>
    <col min="35" max="35" width="14.88671875" style="34" bestFit="1" customWidth="1"/>
    <col min="36" max="36" width="13.88671875" style="34" bestFit="1" customWidth="1"/>
    <col min="37" max="37" width="16.33203125" style="34" bestFit="1" customWidth="1"/>
    <col min="38" max="39" width="14.88671875" style="34" bestFit="1" customWidth="1"/>
    <col min="40" max="40" width="24.21875" style="34" bestFit="1" customWidth="1"/>
    <col min="41" max="42" width="14.88671875" style="34" bestFit="1" customWidth="1"/>
    <col min="43" max="43" width="14.109375" style="34" bestFit="1" customWidth="1"/>
    <col min="44" max="46" width="14.88671875" style="34" bestFit="1" customWidth="1"/>
    <col min="47" max="47" width="17" style="34" bestFit="1" customWidth="1"/>
    <col min="48" max="48" width="14.88671875" style="34" bestFit="1" customWidth="1"/>
    <col min="49" max="49" width="13.88671875" style="34" bestFit="1" customWidth="1"/>
    <col min="50" max="50" width="17.5546875" style="34" bestFit="1" customWidth="1"/>
    <col min="51" max="51" width="14.88671875" style="34" bestFit="1" customWidth="1"/>
    <col min="52" max="52" width="15.109375" style="34" bestFit="1" customWidth="1"/>
    <col min="53" max="53" width="31.109375" style="34" bestFit="1" customWidth="1"/>
    <col min="54" max="54" width="26.88671875" style="34" bestFit="1" customWidth="1"/>
    <col min="55" max="55" width="16.33203125" style="34" bestFit="1" customWidth="1"/>
    <col min="56" max="56" width="14.88671875" style="34" bestFit="1" customWidth="1"/>
    <col min="57" max="57" width="15.33203125" style="34" bestFit="1" customWidth="1"/>
    <col min="58" max="58" width="14.88671875" style="34" bestFit="1" customWidth="1"/>
    <col min="59" max="59" width="25.5546875" style="34" bestFit="1" customWidth="1"/>
    <col min="60" max="61" width="13.88671875" style="34" bestFit="1" customWidth="1"/>
    <col min="62" max="62" width="14.88671875" style="34" bestFit="1" customWidth="1"/>
    <col min="63" max="63" width="13.88671875" style="34" bestFit="1" customWidth="1"/>
    <col min="64" max="64" width="16.44140625" style="34" bestFit="1" customWidth="1"/>
    <col min="65" max="67" width="14.88671875" style="34" bestFit="1" customWidth="1"/>
    <col min="68" max="68" width="15" style="34" bestFit="1" customWidth="1"/>
    <col min="69" max="69" width="32.33203125" style="34" bestFit="1" customWidth="1"/>
    <col min="70" max="70" width="16.33203125" style="34" bestFit="1" customWidth="1"/>
    <col min="71" max="71" width="14.88671875" style="34" bestFit="1" customWidth="1"/>
    <col min="72" max="72" width="15.109375" style="34" bestFit="1" customWidth="1"/>
    <col min="73" max="73" width="14.88671875" style="34" bestFit="1" customWidth="1"/>
    <col min="74" max="74" width="13.88671875" style="34" bestFit="1" customWidth="1"/>
    <col min="75" max="79" width="14.88671875" style="34" bestFit="1" customWidth="1"/>
    <col min="80" max="80" width="15" style="34" bestFit="1" customWidth="1"/>
    <col min="81" max="85" width="14.88671875" style="34" bestFit="1" customWidth="1"/>
    <col min="86" max="86" width="13.88671875" style="34" bestFit="1" customWidth="1"/>
    <col min="87" max="87" width="14.88671875" style="34" bestFit="1" customWidth="1"/>
    <col min="88" max="88" width="26.109375" style="34" bestFit="1" customWidth="1"/>
    <col min="89" max="89" width="13.88671875" style="34" bestFit="1" customWidth="1"/>
    <col min="90" max="90" width="19.77734375" style="34" bestFit="1" customWidth="1"/>
    <col min="92" max="92" width="21.44140625" customWidth="1"/>
  </cols>
  <sheetData>
    <row r="1" spans="1:94">
      <c r="A1" t="s">
        <v>1938</v>
      </c>
      <c r="B1" t="s">
        <v>1939</v>
      </c>
      <c r="C1" s="34">
        <v>1</v>
      </c>
      <c r="D1" s="34">
        <v>2</v>
      </c>
      <c r="E1" s="34">
        <v>3</v>
      </c>
      <c r="F1" s="34">
        <v>4</v>
      </c>
      <c r="G1" s="34">
        <v>5</v>
      </c>
      <c r="H1" s="34">
        <v>6</v>
      </c>
      <c r="I1" s="34">
        <v>7</v>
      </c>
      <c r="J1" s="34">
        <v>8</v>
      </c>
      <c r="K1" s="34">
        <v>9</v>
      </c>
      <c r="L1" s="34">
        <v>10</v>
      </c>
      <c r="M1" s="34">
        <v>11</v>
      </c>
      <c r="N1" s="34">
        <v>12</v>
      </c>
      <c r="O1" s="34">
        <v>13</v>
      </c>
      <c r="P1" s="34">
        <v>14</v>
      </c>
      <c r="Q1" s="34">
        <v>15</v>
      </c>
      <c r="R1" s="34">
        <v>16</v>
      </c>
      <c r="S1" s="34">
        <v>17</v>
      </c>
      <c r="T1" s="34">
        <v>18</v>
      </c>
      <c r="U1" s="34">
        <v>19</v>
      </c>
      <c r="V1" s="34">
        <v>20</v>
      </c>
      <c r="W1" s="34">
        <v>21</v>
      </c>
      <c r="X1" s="34">
        <v>22</v>
      </c>
      <c r="Y1" s="34">
        <v>23</v>
      </c>
      <c r="Z1" s="34">
        <v>24</v>
      </c>
      <c r="AA1" s="34">
        <v>25</v>
      </c>
      <c r="AB1" s="34">
        <v>26</v>
      </c>
      <c r="AC1" s="34">
        <v>27</v>
      </c>
      <c r="AD1" s="34">
        <v>28</v>
      </c>
      <c r="AE1" s="34">
        <v>29</v>
      </c>
      <c r="AF1" s="34">
        <v>30</v>
      </c>
      <c r="AG1" s="34">
        <v>31</v>
      </c>
      <c r="AH1" s="34">
        <v>32</v>
      </c>
      <c r="AI1" s="34">
        <v>33</v>
      </c>
      <c r="AJ1" s="34">
        <v>34</v>
      </c>
      <c r="AK1" s="34">
        <v>35</v>
      </c>
      <c r="AL1" s="34">
        <v>36</v>
      </c>
      <c r="AM1" s="34">
        <v>37</v>
      </c>
      <c r="AN1" s="34">
        <v>38</v>
      </c>
      <c r="AO1" s="34">
        <v>39</v>
      </c>
      <c r="AP1" s="34">
        <v>40</v>
      </c>
      <c r="AQ1" s="34">
        <v>41</v>
      </c>
      <c r="AR1" s="34">
        <v>42</v>
      </c>
      <c r="AS1" s="34">
        <v>43</v>
      </c>
      <c r="AT1" s="34">
        <v>44</v>
      </c>
      <c r="AU1" s="34">
        <v>45</v>
      </c>
      <c r="AV1" s="34">
        <v>46</v>
      </c>
      <c r="AW1" s="34">
        <v>47</v>
      </c>
      <c r="AX1" s="34">
        <v>48</v>
      </c>
      <c r="AY1" s="34">
        <v>49</v>
      </c>
      <c r="AZ1" s="34">
        <v>50</v>
      </c>
      <c r="BA1" s="34">
        <v>51</v>
      </c>
      <c r="BB1" s="34">
        <v>52</v>
      </c>
      <c r="BC1" s="34">
        <v>53</v>
      </c>
      <c r="BD1" s="34">
        <v>54</v>
      </c>
      <c r="BE1" s="34">
        <v>55</v>
      </c>
      <c r="BF1" s="34">
        <v>56</v>
      </c>
      <c r="BG1" s="34">
        <v>57</v>
      </c>
      <c r="BH1" s="34">
        <v>58</v>
      </c>
      <c r="BI1" s="34">
        <v>59</v>
      </c>
      <c r="BJ1" s="34">
        <v>60</v>
      </c>
      <c r="BK1" s="34">
        <v>61</v>
      </c>
      <c r="BL1" s="34">
        <v>62</v>
      </c>
      <c r="BM1" s="34">
        <v>63</v>
      </c>
      <c r="BN1" s="34">
        <v>64</v>
      </c>
      <c r="BO1" s="34">
        <v>65</v>
      </c>
      <c r="BP1" s="34">
        <v>66</v>
      </c>
      <c r="BQ1" s="34">
        <v>67</v>
      </c>
      <c r="BR1" s="34">
        <v>68</v>
      </c>
      <c r="BS1" s="34">
        <v>69</v>
      </c>
      <c r="BT1" s="34">
        <v>70</v>
      </c>
      <c r="BU1" s="34">
        <v>71</v>
      </c>
      <c r="BV1" s="34">
        <v>72</v>
      </c>
      <c r="BW1" s="34">
        <v>73</v>
      </c>
      <c r="BX1" s="34">
        <v>74</v>
      </c>
      <c r="BY1" s="34">
        <v>75</v>
      </c>
      <c r="BZ1" s="34">
        <v>76</v>
      </c>
      <c r="CA1" s="34">
        <v>77</v>
      </c>
      <c r="CB1" s="34">
        <v>78</v>
      </c>
      <c r="CC1" s="34">
        <v>79</v>
      </c>
      <c r="CD1" s="34">
        <v>80</v>
      </c>
      <c r="CE1" s="34">
        <v>81</v>
      </c>
      <c r="CF1" s="34">
        <v>82</v>
      </c>
      <c r="CG1" s="34">
        <v>83</v>
      </c>
      <c r="CH1" s="34">
        <v>84</v>
      </c>
      <c r="CI1" s="34">
        <v>85</v>
      </c>
      <c r="CJ1" s="34">
        <v>86</v>
      </c>
      <c r="CK1" s="34">
        <v>87</v>
      </c>
      <c r="CL1" s="34">
        <v>88</v>
      </c>
    </row>
    <row r="2" spans="1:94">
      <c r="A2" s="44" t="s">
        <v>1940</v>
      </c>
      <c r="B2" s="44" t="s">
        <v>1941</v>
      </c>
      <c r="C2" s="37" t="s">
        <v>1037</v>
      </c>
      <c r="D2" s="37" t="s">
        <v>1037</v>
      </c>
      <c r="E2" s="37" t="s">
        <v>1037</v>
      </c>
      <c r="F2" s="37" t="s">
        <v>1037</v>
      </c>
      <c r="G2" s="37" t="s">
        <v>1037</v>
      </c>
      <c r="H2" s="37" t="s">
        <v>1037</v>
      </c>
      <c r="I2" s="37" t="s">
        <v>1037</v>
      </c>
      <c r="J2" s="37" t="s">
        <v>1037</v>
      </c>
      <c r="K2" s="37" t="s">
        <v>1037</v>
      </c>
      <c r="L2" s="37" t="s">
        <v>1037</v>
      </c>
      <c r="M2" s="37" t="s">
        <v>1037</v>
      </c>
      <c r="N2" s="37" t="s">
        <v>1037</v>
      </c>
      <c r="O2" s="37" t="s">
        <v>1062</v>
      </c>
      <c r="P2" s="37" t="s">
        <v>1062</v>
      </c>
      <c r="Q2" s="37" t="s">
        <v>1062</v>
      </c>
      <c r="R2" s="37" t="s">
        <v>1062</v>
      </c>
      <c r="S2" s="37" t="s">
        <v>1062</v>
      </c>
      <c r="T2" s="37" t="s">
        <v>1062</v>
      </c>
      <c r="U2" s="37" t="s">
        <v>1062</v>
      </c>
      <c r="V2" s="37" t="s">
        <v>1062</v>
      </c>
      <c r="W2" s="37" t="s">
        <v>1079</v>
      </c>
      <c r="X2" s="37" t="s">
        <v>1079</v>
      </c>
      <c r="Y2" s="37" t="s">
        <v>1079</v>
      </c>
      <c r="Z2" s="37" t="s">
        <v>1079</v>
      </c>
      <c r="AA2" s="37" t="s">
        <v>1079</v>
      </c>
      <c r="AB2" s="37" t="s">
        <v>1079</v>
      </c>
      <c r="AC2" s="37" t="s">
        <v>1079</v>
      </c>
      <c r="AD2" s="37" t="s">
        <v>1079</v>
      </c>
      <c r="AE2" s="37" t="s">
        <v>1079</v>
      </c>
      <c r="AF2" s="37" t="s">
        <v>1079</v>
      </c>
      <c r="AG2" s="37" t="s">
        <v>1079</v>
      </c>
      <c r="AH2" s="37" t="s">
        <v>1079</v>
      </c>
      <c r="AI2" s="37" t="s">
        <v>1079</v>
      </c>
      <c r="AJ2" s="37" t="s">
        <v>1079</v>
      </c>
      <c r="AK2" s="37" t="s">
        <v>1108</v>
      </c>
      <c r="AL2" s="37" t="s">
        <v>1108</v>
      </c>
      <c r="AM2" s="37" t="s">
        <v>1108</v>
      </c>
      <c r="AN2" s="37" t="s">
        <v>1108</v>
      </c>
      <c r="AO2" s="37" t="s">
        <v>1108</v>
      </c>
      <c r="AP2" s="37" t="s">
        <v>1108</v>
      </c>
      <c r="AQ2" s="37" t="s">
        <v>1108</v>
      </c>
      <c r="AR2" s="37" t="s">
        <v>1108</v>
      </c>
      <c r="AS2" s="37" t="s">
        <v>1108</v>
      </c>
      <c r="AT2" s="37" t="s">
        <v>1108</v>
      </c>
      <c r="AU2" s="37" t="s">
        <v>1108</v>
      </c>
      <c r="AV2" s="37" t="s">
        <v>1108</v>
      </c>
      <c r="AW2" s="37" t="s">
        <v>1108</v>
      </c>
      <c r="AX2" s="37" t="s">
        <v>1108</v>
      </c>
      <c r="AY2" s="37" t="s">
        <v>1108</v>
      </c>
      <c r="AZ2" s="37" t="s">
        <v>1108</v>
      </c>
      <c r="BA2" s="37" t="s">
        <v>1108</v>
      </c>
      <c r="BB2" s="37" t="s">
        <v>1108</v>
      </c>
      <c r="BC2" s="37" t="s">
        <v>1145</v>
      </c>
      <c r="BD2" s="37" t="s">
        <v>1145</v>
      </c>
      <c r="BE2" s="37" t="s">
        <v>1145</v>
      </c>
      <c r="BF2" s="37" t="s">
        <v>1145</v>
      </c>
      <c r="BG2" s="37" t="s">
        <v>1145</v>
      </c>
      <c r="BH2" s="37" t="s">
        <v>1145</v>
      </c>
      <c r="BI2" s="37" t="s">
        <v>1145</v>
      </c>
      <c r="BJ2" s="37" t="s">
        <v>1145</v>
      </c>
      <c r="BK2" s="37" t="s">
        <v>1145</v>
      </c>
      <c r="BL2" s="37" t="s">
        <v>1164</v>
      </c>
      <c r="BM2" s="37" t="s">
        <v>1164</v>
      </c>
      <c r="BN2" s="37" t="s">
        <v>1164</v>
      </c>
      <c r="BO2" s="37" t="s">
        <v>1164</v>
      </c>
      <c r="BP2" s="37" t="s">
        <v>1164</v>
      </c>
      <c r="BQ2" s="37" t="s">
        <v>1164</v>
      </c>
      <c r="BR2" s="37" t="s">
        <v>1177</v>
      </c>
      <c r="BS2" s="37" t="s">
        <v>1177</v>
      </c>
      <c r="BT2" s="37" t="s">
        <v>1177</v>
      </c>
      <c r="BU2" s="37" t="s">
        <v>1177</v>
      </c>
      <c r="BV2" s="37" t="s">
        <v>1177</v>
      </c>
      <c r="BW2" s="37" t="s">
        <v>1177</v>
      </c>
      <c r="BX2" s="37" t="s">
        <v>1177</v>
      </c>
      <c r="BY2" s="37" t="s">
        <v>1177</v>
      </c>
      <c r="BZ2" s="37" t="s">
        <v>1177</v>
      </c>
      <c r="CA2" s="37" t="s">
        <v>1177</v>
      </c>
      <c r="CB2" s="37" t="s">
        <v>1177</v>
      </c>
      <c r="CC2" s="37" t="s">
        <v>1177</v>
      </c>
      <c r="CD2" s="37" t="s">
        <v>1177</v>
      </c>
      <c r="CE2" s="37" t="s">
        <v>1177</v>
      </c>
      <c r="CF2" s="37" t="s">
        <v>1177</v>
      </c>
      <c r="CG2" s="37" t="s">
        <v>1177</v>
      </c>
      <c r="CH2" s="37" t="s">
        <v>1177</v>
      </c>
      <c r="CI2" s="37" t="s">
        <v>1177</v>
      </c>
      <c r="CJ2" s="37" t="s">
        <v>1177</v>
      </c>
      <c r="CK2" s="37" t="s">
        <v>1177</v>
      </c>
      <c r="CL2" s="37" t="s">
        <v>1177</v>
      </c>
    </row>
    <row r="3" spans="1:94">
      <c r="A3" s="44"/>
      <c r="B3" s="44"/>
      <c r="C3" s="37" t="s">
        <v>1038</v>
      </c>
      <c r="D3" s="37" t="s">
        <v>1040</v>
      </c>
      <c r="E3" s="37" t="s">
        <v>1042</v>
      </c>
      <c r="F3" s="37" t="s">
        <v>1044</v>
      </c>
      <c r="G3" s="37" t="s">
        <v>1046</v>
      </c>
      <c r="H3" s="37" t="s">
        <v>1048</v>
      </c>
      <c r="I3" s="37" t="s">
        <v>1050</v>
      </c>
      <c r="J3" s="37" t="s">
        <v>1052</v>
      </c>
      <c r="K3" s="37" t="s">
        <v>1054</v>
      </c>
      <c r="L3" s="37" t="s">
        <v>1056</v>
      </c>
      <c r="M3" s="37" t="s">
        <v>1058</v>
      </c>
      <c r="N3" s="37" t="s">
        <v>1060</v>
      </c>
      <c r="O3" s="37" t="s">
        <v>1063</v>
      </c>
      <c r="P3" s="37" t="s">
        <v>1065</v>
      </c>
      <c r="Q3" s="37" t="s">
        <v>1067</v>
      </c>
      <c r="R3" s="37" t="s">
        <v>1069</v>
      </c>
      <c r="S3" s="37" t="s">
        <v>1071</v>
      </c>
      <c r="T3" s="37" t="s">
        <v>1073</v>
      </c>
      <c r="U3" s="37" t="s">
        <v>1075</v>
      </c>
      <c r="V3" s="37" t="s">
        <v>1077</v>
      </c>
      <c r="W3" s="37" t="s">
        <v>1080</v>
      </c>
      <c r="X3" s="37" t="s">
        <v>1082</v>
      </c>
      <c r="Y3" s="37" t="s">
        <v>1084</v>
      </c>
      <c r="Z3" s="37" t="s">
        <v>1086</v>
      </c>
      <c r="AA3" s="37" t="s">
        <v>1088</v>
      </c>
      <c r="AB3" s="37" t="s">
        <v>1090</v>
      </c>
      <c r="AC3" s="37" t="s">
        <v>1092</v>
      </c>
      <c r="AD3" s="37" t="s">
        <v>1094</v>
      </c>
      <c r="AE3" s="37" t="s">
        <v>1096</v>
      </c>
      <c r="AF3" s="37" t="s">
        <v>1098</v>
      </c>
      <c r="AG3" s="37" t="s">
        <v>1100</v>
      </c>
      <c r="AH3" s="37" t="s">
        <v>1102</v>
      </c>
      <c r="AI3" s="37" t="s">
        <v>1104</v>
      </c>
      <c r="AJ3" s="37" t="s">
        <v>1106</v>
      </c>
      <c r="AK3" s="37" t="s">
        <v>1109</v>
      </c>
      <c r="AL3" s="37" t="s">
        <v>1111</v>
      </c>
      <c r="AM3" s="37" t="s">
        <v>1113</v>
      </c>
      <c r="AN3" s="37" t="s">
        <v>1115</v>
      </c>
      <c r="AO3" s="37" t="s">
        <v>1117</v>
      </c>
      <c r="AP3" s="37" t="s">
        <v>1119</v>
      </c>
      <c r="AQ3" s="37" t="s">
        <v>1121</v>
      </c>
      <c r="AR3" s="37" t="s">
        <v>1123</v>
      </c>
      <c r="AS3" s="37" t="s">
        <v>1125</v>
      </c>
      <c r="AT3" s="37" t="s">
        <v>1127</v>
      </c>
      <c r="AU3" s="37" t="s">
        <v>1129</v>
      </c>
      <c r="AV3" s="37" t="s">
        <v>1131</v>
      </c>
      <c r="AW3" s="37" t="s">
        <v>1133</v>
      </c>
      <c r="AX3" s="37" t="s">
        <v>1135</v>
      </c>
      <c r="AY3" s="37" t="s">
        <v>1137</v>
      </c>
      <c r="AZ3" s="37" t="s">
        <v>1139</v>
      </c>
      <c r="BA3" s="37" t="s">
        <v>1141</v>
      </c>
      <c r="BB3" s="37" t="s">
        <v>1143</v>
      </c>
      <c r="BC3" s="37" t="s">
        <v>1146</v>
      </c>
      <c r="BD3" s="37" t="s">
        <v>1148</v>
      </c>
      <c r="BE3" s="37" t="s">
        <v>1150</v>
      </c>
      <c r="BF3" s="37" t="s">
        <v>1152</v>
      </c>
      <c r="BG3" s="37" t="s">
        <v>1154</v>
      </c>
      <c r="BH3" s="37" t="s">
        <v>1156</v>
      </c>
      <c r="BI3" s="37" t="s">
        <v>1158</v>
      </c>
      <c r="BJ3" s="37" t="s">
        <v>1160</v>
      </c>
      <c r="BK3" s="37" t="s">
        <v>1162</v>
      </c>
      <c r="BL3" s="37" t="s">
        <v>1165</v>
      </c>
      <c r="BM3" s="37" t="s">
        <v>1167</v>
      </c>
      <c r="BN3" s="37" t="s">
        <v>1169</v>
      </c>
      <c r="BO3" s="37" t="s">
        <v>1171</v>
      </c>
      <c r="BP3" s="37" t="s">
        <v>1173</v>
      </c>
      <c r="BQ3" s="37" t="s">
        <v>1175</v>
      </c>
      <c r="BR3" s="37" t="s">
        <v>1178</v>
      </c>
      <c r="BS3" s="37" t="s">
        <v>1180</v>
      </c>
      <c r="BT3" s="37" t="s">
        <v>1182</v>
      </c>
      <c r="BU3" s="37" t="s">
        <v>1184</v>
      </c>
      <c r="BV3" s="37" t="s">
        <v>1186</v>
      </c>
      <c r="BW3" s="37" t="s">
        <v>1188</v>
      </c>
      <c r="BX3" s="37" t="s">
        <v>1190</v>
      </c>
      <c r="BY3" s="37" t="s">
        <v>1192</v>
      </c>
      <c r="BZ3" s="37" t="s">
        <v>1194</v>
      </c>
      <c r="CA3" s="37" t="s">
        <v>1196</v>
      </c>
      <c r="CB3" s="37" t="s">
        <v>1198</v>
      </c>
      <c r="CC3" s="37" t="s">
        <v>1200</v>
      </c>
      <c r="CD3" s="37" t="s">
        <v>1202</v>
      </c>
      <c r="CE3" s="37" t="s">
        <v>1204</v>
      </c>
      <c r="CF3" s="37" t="s">
        <v>1206</v>
      </c>
      <c r="CG3" s="37" t="s">
        <v>1208</v>
      </c>
      <c r="CH3" s="37" t="s">
        <v>1210</v>
      </c>
      <c r="CI3" s="37" t="s">
        <v>1212</v>
      </c>
      <c r="CJ3" s="37" t="s">
        <v>1214</v>
      </c>
      <c r="CK3" s="37" t="s">
        <v>1216</v>
      </c>
      <c r="CL3" s="37" t="s">
        <v>1218</v>
      </c>
    </row>
    <row r="4" spans="1:94">
      <c r="A4" s="44"/>
      <c r="B4" s="44"/>
      <c r="C4" s="37" t="s">
        <v>1039</v>
      </c>
      <c r="D4" s="37" t="s">
        <v>1041</v>
      </c>
      <c r="E4" s="37" t="s">
        <v>1043</v>
      </c>
      <c r="F4" s="37" t="s">
        <v>1045</v>
      </c>
      <c r="G4" s="37" t="s">
        <v>1047</v>
      </c>
      <c r="H4" s="37" t="s">
        <v>1049</v>
      </c>
      <c r="I4" s="37" t="s">
        <v>1051</v>
      </c>
      <c r="J4" s="37" t="s">
        <v>1053</v>
      </c>
      <c r="K4" s="37" t="s">
        <v>1055</v>
      </c>
      <c r="L4" s="37" t="s">
        <v>1057</v>
      </c>
      <c r="M4" s="37" t="s">
        <v>1059</v>
      </c>
      <c r="N4" s="37" t="s">
        <v>1061</v>
      </c>
      <c r="O4" s="37" t="s">
        <v>1064</v>
      </c>
      <c r="P4" s="37" t="s">
        <v>1066</v>
      </c>
      <c r="Q4" s="37" t="s">
        <v>1068</v>
      </c>
      <c r="R4" s="37" t="s">
        <v>1070</v>
      </c>
      <c r="S4" s="37" t="s">
        <v>1072</v>
      </c>
      <c r="T4" s="37" t="s">
        <v>1074</v>
      </c>
      <c r="U4" s="37" t="s">
        <v>1076</v>
      </c>
      <c r="V4" s="37" t="s">
        <v>1078</v>
      </c>
      <c r="W4" s="37" t="s">
        <v>1081</v>
      </c>
      <c r="X4" s="37" t="s">
        <v>1083</v>
      </c>
      <c r="Y4" s="37" t="s">
        <v>1085</v>
      </c>
      <c r="Z4" s="37" t="s">
        <v>1087</v>
      </c>
      <c r="AA4" s="37" t="s">
        <v>1089</v>
      </c>
      <c r="AB4" s="37" t="s">
        <v>1091</v>
      </c>
      <c r="AC4" s="37" t="s">
        <v>1093</v>
      </c>
      <c r="AD4" s="37" t="s">
        <v>1095</v>
      </c>
      <c r="AE4" s="37" t="s">
        <v>1097</v>
      </c>
      <c r="AF4" s="37" t="s">
        <v>1099</v>
      </c>
      <c r="AG4" s="37" t="s">
        <v>1101</v>
      </c>
      <c r="AH4" s="37" t="s">
        <v>1103</v>
      </c>
      <c r="AI4" s="37" t="s">
        <v>1105</v>
      </c>
      <c r="AJ4" s="37" t="s">
        <v>1107</v>
      </c>
      <c r="AK4" s="37" t="s">
        <v>1110</v>
      </c>
      <c r="AL4" s="37" t="s">
        <v>1112</v>
      </c>
      <c r="AM4" s="37" t="s">
        <v>1114</v>
      </c>
      <c r="AN4" s="37" t="s">
        <v>1116</v>
      </c>
      <c r="AO4" s="37" t="s">
        <v>1118</v>
      </c>
      <c r="AP4" s="37" t="s">
        <v>1120</v>
      </c>
      <c r="AQ4" s="37" t="s">
        <v>1122</v>
      </c>
      <c r="AR4" s="37" t="s">
        <v>1942</v>
      </c>
      <c r="AS4" s="37" t="s">
        <v>1126</v>
      </c>
      <c r="AT4" s="37" t="s">
        <v>1128</v>
      </c>
      <c r="AU4" s="37" t="s">
        <v>1130</v>
      </c>
      <c r="AV4" s="37" t="s">
        <v>1132</v>
      </c>
      <c r="AW4" s="37" t="s">
        <v>1134</v>
      </c>
      <c r="AX4" s="37" t="s">
        <v>1136</v>
      </c>
      <c r="AY4" s="37" t="s">
        <v>1138</v>
      </c>
      <c r="AZ4" s="37" t="s">
        <v>1140</v>
      </c>
      <c r="BA4" s="37" t="s">
        <v>1142</v>
      </c>
      <c r="BB4" s="37" t="s">
        <v>1144</v>
      </c>
      <c r="BC4" s="37" t="s">
        <v>1147</v>
      </c>
      <c r="BD4" s="37" t="s">
        <v>1149</v>
      </c>
      <c r="BE4" s="37" t="s">
        <v>1151</v>
      </c>
      <c r="BF4" s="37" t="s">
        <v>1153</v>
      </c>
      <c r="BG4" s="37" t="s">
        <v>1943</v>
      </c>
      <c r="BH4" s="37" t="s">
        <v>1157</v>
      </c>
      <c r="BI4" s="37" t="s">
        <v>1159</v>
      </c>
      <c r="BJ4" s="37" t="s">
        <v>1161</v>
      </c>
      <c r="BK4" s="37" t="s">
        <v>1163</v>
      </c>
      <c r="BL4" s="37" t="s">
        <v>1166</v>
      </c>
      <c r="BM4" s="37" t="s">
        <v>1168</v>
      </c>
      <c r="BN4" s="37" t="s">
        <v>1170</v>
      </c>
      <c r="BO4" s="37" t="s">
        <v>1172</v>
      </c>
      <c r="BP4" s="37" t="s">
        <v>1174</v>
      </c>
      <c r="BQ4" s="37" t="s">
        <v>1176</v>
      </c>
      <c r="BR4" s="37" t="s">
        <v>1179</v>
      </c>
      <c r="BS4" s="37" t="s">
        <v>1181</v>
      </c>
      <c r="BT4" s="37" t="s">
        <v>1183</v>
      </c>
      <c r="BU4" s="37" t="s">
        <v>1185</v>
      </c>
      <c r="BV4" s="37" t="s">
        <v>1187</v>
      </c>
      <c r="BW4" s="37" t="s">
        <v>1189</v>
      </c>
      <c r="BX4" s="37" t="s">
        <v>1191</v>
      </c>
      <c r="BY4" s="37" t="s">
        <v>1193</v>
      </c>
      <c r="BZ4" s="37" t="s">
        <v>1195</v>
      </c>
      <c r="CA4" s="37" t="s">
        <v>1197</v>
      </c>
      <c r="CB4" s="37" t="s">
        <v>1199</v>
      </c>
      <c r="CC4" s="37" t="s">
        <v>1201</v>
      </c>
      <c r="CD4" s="37" t="s">
        <v>1203</v>
      </c>
      <c r="CE4" s="37" t="s">
        <v>1205</v>
      </c>
      <c r="CF4" s="37" t="s">
        <v>1207</v>
      </c>
      <c r="CG4" s="37" t="s">
        <v>1209</v>
      </c>
      <c r="CH4" s="37" t="s">
        <v>1211</v>
      </c>
      <c r="CI4" s="37" t="s">
        <v>1213</v>
      </c>
      <c r="CJ4" s="37" t="s">
        <v>1215</v>
      </c>
      <c r="CK4" s="37" t="s">
        <v>1217</v>
      </c>
      <c r="CL4" s="37" t="s">
        <v>1219</v>
      </c>
      <c r="CO4" t="s">
        <v>1890</v>
      </c>
      <c r="CP4" t="s">
        <v>1889</v>
      </c>
    </row>
    <row r="5" spans="1:94">
      <c r="A5" s="38" t="s">
        <v>2115</v>
      </c>
      <c r="B5" s="38" t="s">
        <v>2116</v>
      </c>
      <c r="C5" s="37">
        <v>245907022.11000001</v>
      </c>
      <c r="D5" s="37">
        <v>33878387.740000002</v>
      </c>
      <c r="E5" s="37">
        <v>37620523.390000001</v>
      </c>
      <c r="F5" s="37">
        <v>37017242.369999997</v>
      </c>
      <c r="G5" s="37">
        <v>23310797.41</v>
      </c>
      <c r="H5" s="37">
        <v>39918551.289999999</v>
      </c>
      <c r="I5" s="37">
        <v>49382999.659999996</v>
      </c>
      <c r="J5" s="37">
        <v>52335105.979999997</v>
      </c>
      <c r="K5" s="37">
        <v>29049392.899999999</v>
      </c>
      <c r="L5" s="37">
        <v>28517556.399999999</v>
      </c>
      <c r="M5" s="37">
        <v>71621027.230000004</v>
      </c>
      <c r="N5" s="37">
        <v>6560055.3200000003</v>
      </c>
      <c r="O5" s="37">
        <v>110361516.02</v>
      </c>
      <c r="P5" s="37">
        <v>28364970</v>
      </c>
      <c r="Q5" s="37">
        <v>31336580</v>
      </c>
      <c r="R5" s="37">
        <v>49812630</v>
      </c>
      <c r="S5" s="37">
        <v>31438664.48</v>
      </c>
      <c r="T5" s="37">
        <v>24480845.48</v>
      </c>
      <c r="U5" s="37">
        <v>27108875.48</v>
      </c>
      <c r="V5" s="37">
        <v>15566287.74</v>
      </c>
      <c r="W5" s="37">
        <v>287368176.25999999</v>
      </c>
      <c r="X5" s="37">
        <v>21884230</v>
      </c>
      <c r="Y5" s="37">
        <v>39357194.460000001</v>
      </c>
      <c r="Z5" s="37">
        <v>23598612.289999999</v>
      </c>
      <c r="AA5" s="37">
        <v>16555450.970000001</v>
      </c>
      <c r="AB5" s="37">
        <v>22877602.899999999</v>
      </c>
      <c r="AC5" s="37">
        <v>25229876.039999999</v>
      </c>
      <c r="AD5" s="37">
        <v>73414085.769999996</v>
      </c>
      <c r="AE5" s="37">
        <v>29217640</v>
      </c>
      <c r="AF5" s="37">
        <v>23021924.84</v>
      </c>
      <c r="AG5" s="37">
        <v>27109800.960000001</v>
      </c>
      <c r="AH5" s="37">
        <v>49060112.420000002</v>
      </c>
      <c r="AI5" s="37">
        <v>19592695</v>
      </c>
      <c r="AJ5" s="37">
        <v>24711939.559999999</v>
      </c>
      <c r="AK5" s="37">
        <v>449076213.48000002</v>
      </c>
      <c r="AL5" s="37">
        <v>29029149.140000001</v>
      </c>
      <c r="AM5" s="37">
        <v>24552507.739999998</v>
      </c>
      <c r="AN5" s="37">
        <v>58828862.579999998</v>
      </c>
      <c r="AO5" s="37">
        <v>54245960.390000001</v>
      </c>
      <c r="AP5" s="37">
        <v>27195882.07</v>
      </c>
      <c r="AQ5" s="37">
        <v>15108153.869999999</v>
      </c>
      <c r="AR5" s="37">
        <v>84835200</v>
      </c>
      <c r="AS5" s="37">
        <v>27608524.350000001</v>
      </c>
      <c r="AT5" s="37">
        <v>44101596.130000003</v>
      </c>
      <c r="AU5" s="37">
        <v>57240315.159999996</v>
      </c>
      <c r="AV5" s="37">
        <v>26701346.129999999</v>
      </c>
      <c r="AW5" s="37">
        <v>22333752.579999998</v>
      </c>
      <c r="AX5" s="37">
        <v>38050478.649999999</v>
      </c>
      <c r="AY5" s="37">
        <v>24300662.899999999</v>
      </c>
      <c r="AZ5" s="37">
        <v>24017523.420000002</v>
      </c>
      <c r="BA5" s="37">
        <v>139039561.90000001</v>
      </c>
      <c r="BB5" s="37">
        <v>25303075.16</v>
      </c>
      <c r="BC5" s="37">
        <v>247900370.33000001</v>
      </c>
      <c r="BD5" s="37">
        <v>71086323.109999999</v>
      </c>
      <c r="BE5" s="37">
        <v>29947456.07</v>
      </c>
      <c r="BF5" s="37">
        <v>23916422.260000002</v>
      </c>
      <c r="BG5" s="37">
        <v>135137733.78999999</v>
      </c>
      <c r="BH5" s="37">
        <v>17720492.109999999</v>
      </c>
      <c r="BI5" s="37">
        <v>11745754.84</v>
      </c>
      <c r="BJ5" s="37">
        <v>14741094.85</v>
      </c>
      <c r="BK5" s="37">
        <v>13651822.26</v>
      </c>
      <c r="BL5" s="37">
        <v>174323290.34</v>
      </c>
      <c r="BM5" s="37">
        <v>46666225.899999999</v>
      </c>
      <c r="BN5" s="37">
        <v>34106155.159999996</v>
      </c>
      <c r="BO5" s="37">
        <v>55264815.630000003</v>
      </c>
      <c r="BP5" s="37">
        <v>35134148.740000002</v>
      </c>
      <c r="BQ5" s="37">
        <v>21670678.050000001</v>
      </c>
      <c r="BR5" s="37">
        <v>592897852.20000005</v>
      </c>
      <c r="BS5" s="37">
        <v>39775249.079999998</v>
      </c>
      <c r="BT5" s="37">
        <v>37048183</v>
      </c>
      <c r="BU5" s="37">
        <v>116322499.95999999</v>
      </c>
      <c r="BV5" s="37">
        <v>12293580</v>
      </c>
      <c r="BW5" s="37">
        <v>29133531.670000002</v>
      </c>
      <c r="BX5" s="37">
        <v>75125641.439999998</v>
      </c>
      <c r="BY5" s="37">
        <v>25136730.32</v>
      </c>
      <c r="BZ5" s="37">
        <v>21041275.16</v>
      </c>
      <c r="CA5" s="37">
        <v>29596784.940000001</v>
      </c>
      <c r="CB5" s="37">
        <v>39802992.899999999</v>
      </c>
      <c r="CC5" s="37">
        <v>67754908.25</v>
      </c>
      <c r="CD5" s="37">
        <v>42256210</v>
      </c>
      <c r="CE5" s="37">
        <v>58208206.020000003</v>
      </c>
      <c r="CF5" s="37">
        <v>21668563.379999999</v>
      </c>
      <c r="CG5" s="37">
        <v>22997945.82</v>
      </c>
      <c r="CH5" s="37">
        <v>15120010</v>
      </c>
      <c r="CI5" s="37">
        <v>24097498.68</v>
      </c>
      <c r="CJ5" s="37">
        <v>70171049.269999996</v>
      </c>
      <c r="CK5" s="37">
        <v>10872082.58</v>
      </c>
      <c r="CL5" s="37">
        <v>10744537.369999999</v>
      </c>
      <c r="CO5" t="e">
        <f>VLOOKUP(A5,[1]รายการ!$A$14:$D$161,3,FALSE)</f>
        <v>#N/A</v>
      </c>
      <c r="CP5" t="e">
        <f>VLOOKUP(A5,[1]รายการ!$A$14:$D$161,4,FALSE)</f>
        <v>#N/A</v>
      </c>
    </row>
    <row r="6" spans="1:94">
      <c r="A6" s="38" t="s">
        <v>2117</v>
      </c>
      <c r="B6" s="38" t="s">
        <v>2118</v>
      </c>
      <c r="C6" s="37">
        <v>16497221.800000001</v>
      </c>
      <c r="D6" s="37">
        <v>1008210</v>
      </c>
      <c r="E6" s="37">
        <v>473880</v>
      </c>
      <c r="F6" s="37">
        <v>1301730</v>
      </c>
      <c r="G6" s="37">
        <v>293040</v>
      </c>
      <c r="H6" s="37">
        <v>700680</v>
      </c>
      <c r="I6" s="37">
        <v>2474220</v>
      </c>
      <c r="J6" s="37">
        <v>238420</v>
      </c>
      <c r="K6" s="37">
        <v>3351490</v>
      </c>
      <c r="L6" s="37">
        <v>1006410</v>
      </c>
      <c r="M6" s="37">
        <v>2919490</v>
      </c>
      <c r="N6" s="37">
        <v>933820.71</v>
      </c>
      <c r="O6" s="37">
        <v>11884058.939999999</v>
      </c>
      <c r="P6" s="37">
        <v>316940</v>
      </c>
      <c r="Q6" s="37">
        <v>1842470</v>
      </c>
      <c r="R6" s="37">
        <v>1641220</v>
      </c>
      <c r="S6" s="37">
        <v>1279437.33</v>
      </c>
      <c r="T6" s="37">
        <v>1428310</v>
      </c>
      <c r="U6" s="37">
        <v>407740</v>
      </c>
      <c r="V6" s="37">
        <v>504360</v>
      </c>
      <c r="W6" s="37">
        <v>12513260</v>
      </c>
      <c r="X6" s="37">
        <v>995170</v>
      </c>
      <c r="Y6" s="37">
        <v>1314840</v>
      </c>
      <c r="Z6" s="37">
        <v>1215840</v>
      </c>
      <c r="AA6" s="37">
        <v>1938360</v>
      </c>
      <c r="AB6" s="37">
        <v>1109880</v>
      </c>
      <c r="AC6" s="37">
        <v>1286640</v>
      </c>
      <c r="AD6" s="37">
        <v>5506960</v>
      </c>
      <c r="AE6" s="37">
        <v>832200</v>
      </c>
      <c r="AF6" s="37">
        <v>1919504</v>
      </c>
      <c r="AG6" s="37">
        <v>410400</v>
      </c>
      <c r="AH6" s="37">
        <v>1598880</v>
      </c>
      <c r="AI6" s="37">
        <v>5582780</v>
      </c>
      <c r="AJ6" s="37">
        <v>1314350</v>
      </c>
      <c r="AK6" s="37">
        <v>18223590</v>
      </c>
      <c r="AL6" s="37">
        <v>2069113.33</v>
      </c>
      <c r="AM6" s="37">
        <v>1067700</v>
      </c>
      <c r="AN6" s="37">
        <v>2225105</v>
      </c>
      <c r="AO6" s="37">
        <v>883320</v>
      </c>
      <c r="AP6" s="37">
        <v>4312070.97</v>
      </c>
      <c r="AQ6" s="37">
        <v>768060</v>
      </c>
      <c r="AR6" s="37">
        <v>1437200</v>
      </c>
      <c r="AS6" s="37">
        <v>1619842.86</v>
      </c>
      <c r="AT6" s="37">
        <v>3055280</v>
      </c>
      <c r="AU6" s="37">
        <v>3026880</v>
      </c>
      <c r="AV6" s="37">
        <v>2075990</v>
      </c>
      <c r="AW6" s="37">
        <v>1724220</v>
      </c>
      <c r="AX6" s="37">
        <v>1236510</v>
      </c>
      <c r="AY6" s="37">
        <v>2173620</v>
      </c>
      <c r="AZ6" s="37">
        <v>1405860</v>
      </c>
      <c r="BA6" s="37">
        <v>6358822.7800000003</v>
      </c>
      <c r="BB6" s="37">
        <v>1151820</v>
      </c>
      <c r="BC6" s="37">
        <v>14346053.550000001</v>
      </c>
      <c r="BD6" s="37">
        <v>7875245.5499999998</v>
      </c>
      <c r="BE6" s="37">
        <v>2140040</v>
      </c>
      <c r="BF6" s="37">
        <v>1247700</v>
      </c>
      <c r="BG6" s="37">
        <v>2475540</v>
      </c>
      <c r="BH6" s="37">
        <v>1184210</v>
      </c>
      <c r="BI6" s="37">
        <v>275640</v>
      </c>
      <c r="BJ6" s="37">
        <v>1266540</v>
      </c>
      <c r="BK6" s="37">
        <v>992040</v>
      </c>
      <c r="BL6" s="37">
        <v>9438060</v>
      </c>
      <c r="BM6" s="37">
        <v>2338800.3199999998</v>
      </c>
      <c r="BN6" s="37">
        <v>2652215.54</v>
      </c>
      <c r="BO6" s="37">
        <v>2154860</v>
      </c>
      <c r="BP6" s="37">
        <v>2138775.15</v>
      </c>
      <c r="BQ6" s="37">
        <v>963960</v>
      </c>
      <c r="BR6" s="37">
        <v>105166308.38</v>
      </c>
      <c r="BS6" s="37">
        <v>2741230</v>
      </c>
      <c r="BT6" s="37">
        <v>3753540</v>
      </c>
      <c r="BU6" s="37">
        <v>4533970</v>
      </c>
      <c r="BV6" s="37">
        <v>0</v>
      </c>
      <c r="BW6" s="37">
        <v>3868410</v>
      </c>
      <c r="BX6" s="37">
        <v>4176420</v>
      </c>
      <c r="BY6" s="37">
        <v>1539830</v>
      </c>
      <c r="BZ6" s="37">
        <v>1042800</v>
      </c>
      <c r="CA6" s="37">
        <v>1852020</v>
      </c>
      <c r="CB6" s="37">
        <v>3100660</v>
      </c>
      <c r="CC6" s="37">
        <v>1279020</v>
      </c>
      <c r="CD6" s="37">
        <v>1941360</v>
      </c>
      <c r="CE6" s="37">
        <v>2378089.0299999998</v>
      </c>
      <c r="CF6" s="37">
        <v>164150</v>
      </c>
      <c r="CG6" s="37">
        <v>2022660</v>
      </c>
      <c r="CH6" s="37">
        <v>867800</v>
      </c>
      <c r="CI6" s="37">
        <v>1166574.8700000001</v>
      </c>
      <c r="CJ6" s="37">
        <v>1505880</v>
      </c>
      <c r="CK6" s="37">
        <v>445420</v>
      </c>
      <c r="CL6" s="37">
        <v>1259270.21</v>
      </c>
      <c r="CO6" t="e">
        <f>VLOOKUP(A6,[1]รายการ!$A$14:$D$161,3,FALSE)</f>
        <v>#N/A</v>
      </c>
      <c r="CP6" t="e">
        <f>VLOOKUP(A6,[1]รายการ!$A$14:$D$161,4,FALSE)</f>
        <v>#N/A</v>
      </c>
    </row>
    <row r="7" spans="1:94">
      <c r="A7" s="38" t="s">
        <v>2119</v>
      </c>
      <c r="B7" s="38" t="s">
        <v>2120</v>
      </c>
      <c r="C7" s="37">
        <v>130000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120000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120000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7">
        <v>0</v>
      </c>
      <c r="AI7" s="37">
        <v>0</v>
      </c>
      <c r="AJ7" s="37">
        <v>0</v>
      </c>
      <c r="AK7" s="37">
        <v>120000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7">
        <v>0</v>
      </c>
      <c r="AV7" s="37">
        <v>0</v>
      </c>
      <c r="AW7" s="37">
        <v>0</v>
      </c>
      <c r="AX7" s="37">
        <v>0</v>
      </c>
      <c r="AY7" s="37">
        <v>0</v>
      </c>
      <c r="AZ7" s="37">
        <v>0</v>
      </c>
      <c r="BA7" s="37">
        <v>120000</v>
      </c>
      <c r="BB7" s="37">
        <v>0</v>
      </c>
      <c r="BC7" s="37">
        <v>120000</v>
      </c>
      <c r="BD7" s="37">
        <v>0</v>
      </c>
      <c r="BE7" s="37">
        <v>0</v>
      </c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282000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120000</v>
      </c>
      <c r="BS7" s="37">
        <v>0</v>
      </c>
      <c r="BT7" s="37">
        <v>0</v>
      </c>
      <c r="BU7" s="37">
        <v>132258.06</v>
      </c>
      <c r="BV7" s="37">
        <v>0</v>
      </c>
      <c r="BW7" s="37">
        <v>0</v>
      </c>
      <c r="BX7" s="37">
        <v>0</v>
      </c>
      <c r="BY7" s="37">
        <v>0</v>
      </c>
      <c r="BZ7" s="37">
        <v>0</v>
      </c>
      <c r="CA7" s="37">
        <v>0</v>
      </c>
      <c r="CB7" s="37">
        <v>0</v>
      </c>
      <c r="CC7" s="37">
        <v>0</v>
      </c>
      <c r="CD7" s="37">
        <v>0</v>
      </c>
      <c r="CE7" s="37">
        <v>0</v>
      </c>
      <c r="CF7" s="37">
        <v>0</v>
      </c>
      <c r="CG7" s="37">
        <v>0</v>
      </c>
      <c r="CH7" s="37">
        <v>0</v>
      </c>
      <c r="CI7" s="37">
        <v>0</v>
      </c>
      <c r="CJ7" s="37">
        <v>0</v>
      </c>
      <c r="CK7" s="37">
        <v>0</v>
      </c>
      <c r="CL7" s="37">
        <v>0</v>
      </c>
      <c r="CO7" t="e">
        <f>VLOOKUP(A7,[1]รายการ!$A$14:$D$161,3,FALSE)</f>
        <v>#N/A</v>
      </c>
      <c r="CP7" t="e">
        <f>VLOOKUP(A7,[1]รายการ!$A$14:$D$161,4,FALSE)</f>
        <v>#N/A</v>
      </c>
    </row>
    <row r="8" spans="1:94">
      <c r="A8" s="38" t="s">
        <v>2121</v>
      </c>
      <c r="B8" s="38" t="s">
        <v>2122</v>
      </c>
      <c r="C8" s="37">
        <v>14796882.6</v>
      </c>
      <c r="D8" s="37">
        <v>1571567.73</v>
      </c>
      <c r="E8" s="37">
        <v>1768332.47</v>
      </c>
      <c r="F8" s="37">
        <v>1793300</v>
      </c>
      <c r="G8" s="37">
        <v>941658.06</v>
      </c>
      <c r="H8" s="37">
        <v>1979799.99</v>
      </c>
      <c r="I8" s="37">
        <v>1829886.56</v>
      </c>
      <c r="J8" s="37">
        <v>2222469.89</v>
      </c>
      <c r="K8" s="37">
        <v>1479054.08</v>
      </c>
      <c r="L8" s="37">
        <v>1384031.72</v>
      </c>
      <c r="M8" s="37">
        <v>3930410.44</v>
      </c>
      <c r="N8" s="37">
        <v>144151.07</v>
      </c>
      <c r="O8" s="37">
        <v>5432564.6299999999</v>
      </c>
      <c r="P8" s="37">
        <v>1138200</v>
      </c>
      <c r="Q8" s="37">
        <v>1017869.34</v>
      </c>
      <c r="R8" s="37">
        <v>2146600</v>
      </c>
      <c r="S8" s="37">
        <v>1449130.97</v>
      </c>
      <c r="T8" s="37">
        <v>934684.39</v>
      </c>
      <c r="U8" s="37">
        <v>1476920.94</v>
      </c>
      <c r="V8" s="37">
        <v>925106.45</v>
      </c>
      <c r="W8" s="37">
        <v>12676451.140000001</v>
      </c>
      <c r="X8" s="37">
        <v>941616.67</v>
      </c>
      <c r="Y8" s="37">
        <v>1472848.94</v>
      </c>
      <c r="Z8" s="37">
        <v>738091.94</v>
      </c>
      <c r="AA8" s="37">
        <v>423966.67</v>
      </c>
      <c r="AB8" s="37">
        <v>1047990.32</v>
      </c>
      <c r="AC8" s="37">
        <v>1234800</v>
      </c>
      <c r="AD8" s="37">
        <v>3516355.91</v>
      </c>
      <c r="AE8" s="37">
        <v>1409376.07</v>
      </c>
      <c r="AF8" s="37">
        <v>788828.49</v>
      </c>
      <c r="AG8" s="37">
        <v>1071696.24</v>
      </c>
      <c r="AH8" s="37">
        <v>2500607.7999999998</v>
      </c>
      <c r="AI8" s="37">
        <v>947137.63</v>
      </c>
      <c r="AJ8" s="37">
        <v>808635.4</v>
      </c>
      <c r="AK8" s="37">
        <v>24169024.370000001</v>
      </c>
      <c r="AL8" s="37">
        <v>1435670.43</v>
      </c>
      <c r="AM8" s="37">
        <v>851900</v>
      </c>
      <c r="AN8" s="37">
        <v>1805175.81</v>
      </c>
      <c r="AO8" s="37">
        <v>2605580.64</v>
      </c>
      <c r="AP8" s="37">
        <v>1094051.06</v>
      </c>
      <c r="AQ8" s="37">
        <v>886433.33</v>
      </c>
      <c r="AR8" s="37">
        <v>2506310.84</v>
      </c>
      <c r="AS8" s="37">
        <v>879986.55</v>
      </c>
      <c r="AT8" s="37">
        <v>2019831.2</v>
      </c>
      <c r="AU8" s="37">
        <v>3027055.92</v>
      </c>
      <c r="AV8" s="37">
        <v>530600</v>
      </c>
      <c r="AW8" s="37">
        <v>901825.8</v>
      </c>
      <c r="AX8" s="37">
        <v>1698211.3</v>
      </c>
      <c r="AY8" s="37">
        <v>1137492.49</v>
      </c>
      <c r="AZ8" s="37">
        <v>1065111.3999999999</v>
      </c>
      <c r="BA8" s="37">
        <v>5091187.43</v>
      </c>
      <c r="BB8" s="37">
        <v>1198057.52</v>
      </c>
      <c r="BC8" s="37">
        <v>14221235.359999999</v>
      </c>
      <c r="BD8" s="37">
        <v>2944074.73</v>
      </c>
      <c r="BE8" s="37">
        <v>1450975.79</v>
      </c>
      <c r="BF8" s="37">
        <v>1020600</v>
      </c>
      <c r="BG8" s="37">
        <v>5525497.2699999996</v>
      </c>
      <c r="BH8" s="37">
        <v>1055366.67</v>
      </c>
      <c r="BI8" s="37">
        <v>374633.84</v>
      </c>
      <c r="BJ8" s="37">
        <v>314156.99</v>
      </c>
      <c r="BK8" s="37">
        <v>578730.65</v>
      </c>
      <c r="BL8" s="37">
        <v>10407018.51</v>
      </c>
      <c r="BM8" s="37">
        <v>2245227.41</v>
      </c>
      <c r="BN8" s="37">
        <v>1571048.37</v>
      </c>
      <c r="BO8" s="37">
        <v>2284760.2200000002</v>
      </c>
      <c r="BP8" s="37">
        <v>1585304.29</v>
      </c>
      <c r="BQ8" s="37">
        <v>536105.76</v>
      </c>
      <c r="BR8" s="37">
        <v>31510862.859999999</v>
      </c>
      <c r="BS8" s="37">
        <v>1728384.67</v>
      </c>
      <c r="BT8" s="37">
        <v>1912813.98</v>
      </c>
      <c r="BU8" s="37">
        <v>6057398.6600000001</v>
      </c>
      <c r="BV8" s="37">
        <v>596400</v>
      </c>
      <c r="BW8" s="37">
        <v>1163400</v>
      </c>
      <c r="BX8" s="37">
        <v>3892672.66</v>
      </c>
      <c r="BY8" s="37">
        <v>1587554.29</v>
      </c>
      <c r="BZ8" s="37">
        <v>1313817.73</v>
      </c>
      <c r="CA8" s="37">
        <v>1377596.22</v>
      </c>
      <c r="CB8" s="37">
        <v>1570540.33</v>
      </c>
      <c r="CC8" s="37">
        <v>3272450.58</v>
      </c>
      <c r="CD8" s="37">
        <v>2277230.98</v>
      </c>
      <c r="CE8" s="37">
        <v>2738012.35</v>
      </c>
      <c r="CF8" s="37">
        <v>1191588.1599999999</v>
      </c>
      <c r="CG8" s="37">
        <v>817800</v>
      </c>
      <c r="CH8" s="37">
        <v>772976.88</v>
      </c>
      <c r="CI8" s="37">
        <v>1298981.73</v>
      </c>
      <c r="CJ8" s="37">
        <v>3143429.57</v>
      </c>
      <c r="CK8" s="37">
        <v>414663.44</v>
      </c>
      <c r="CL8" s="37">
        <v>385775.27</v>
      </c>
      <c r="CO8" t="e">
        <f>VLOOKUP(A8,[1]รายการ!$A$14:$D$161,3,FALSE)</f>
        <v>#N/A</v>
      </c>
      <c r="CP8" t="e">
        <f>VLOOKUP(A8,[1]รายการ!$A$14:$D$161,4,FALSE)</f>
        <v>#N/A</v>
      </c>
    </row>
    <row r="9" spans="1:94">
      <c r="A9" s="38" t="s">
        <v>2123</v>
      </c>
      <c r="B9" s="38" t="s">
        <v>2124</v>
      </c>
      <c r="C9" s="37">
        <v>289974.19</v>
      </c>
      <c r="D9" s="37">
        <v>237600</v>
      </c>
      <c r="E9" s="37">
        <v>118800</v>
      </c>
      <c r="F9" s="37">
        <v>118800</v>
      </c>
      <c r="G9" s="37">
        <v>0</v>
      </c>
      <c r="H9" s="37">
        <v>0</v>
      </c>
      <c r="I9" s="37">
        <v>115664</v>
      </c>
      <c r="J9" s="37">
        <v>118800</v>
      </c>
      <c r="K9" s="37">
        <v>0</v>
      </c>
      <c r="L9" s="37">
        <v>0</v>
      </c>
      <c r="M9" s="37">
        <v>237600</v>
      </c>
      <c r="N9" s="37">
        <v>0</v>
      </c>
      <c r="O9" s="37">
        <v>118800</v>
      </c>
      <c r="P9" s="37">
        <v>0</v>
      </c>
      <c r="Q9" s="37">
        <v>0</v>
      </c>
      <c r="R9" s="37">
        <v>118800</v>
      </c>
      <c r="S9" s="37">
        <v>237600</v>
      </c>
      <c r="T9" s="37">
        <v>0</v>
      </c>
      <c r="U9" s="37">
        <v>0</v>
      </c>
      <c r="V9" s="37">
        <v>0</v>
      </c>
      <c r="W9" s="37">
        <v>313900</v>
      </c>
      <c r="X9" s="37">
        <v>0</v>
      </c>
      <c r="Y9" s="37">
        <v>0</v>
      </c>
      <c r="Z9" s="37">
        <v>0</v>
      </c>
      <c r="AA9" s="37">
        <v>0</v>
      </c>
      <c r="AB9" s="37">
        <v>237600</v>
      </c>
      <c r="AC9" s="37">
        <v>0</v>
      </c>
      <c r="AD9" s="37">
        <v>237600</v>
      </c>
      <c r="AE9" s="37">
        <v>118800</v>
      </c>
      <c r="AF9" s="37">
        <v>0</v>
      </c>
      <c r="AG9" s="37">
        <v>100566.67</v>
      </c>
      <c r="AH9" s="37">
        <v>118800</v>
      </c>
      <c r="AI9" s="37">
        <v>201600</v>
      </c>
      <c r="AJ9" s="37">
        <v>0</v>
      </c>
      <c r="AK9" s="37">
        <v>1086492.8600000001</v>
      </c>
      <c r="AL9" s="37">
        <v>49500</v>
      </c>
      <c r="AM9" s="37">
        <v>0</v>
      </c>
      <c r="AN9" s="37">
        <v>192500</v>
      </c>
      <c r="AO9" s="37">
        <v>0</v>
      </c>
      <c r="AP9" s="37">
        <v>118800</v>
      </c>
      <c r="AQ9" s="37">
        <v>0</v>
      </c>
      <c r="AR9" s="37">
        <v>594000</v>
      </c>
      <c r="AS9" s="37">
        <v>0</v>
      </c>
      <c r="AT9" s="37">
        <v>117900</v>
      </c>
      <c r="AU9" s="37">
        <v>237600</v>
      </c>
      <c r="AV9" s="37">
        <v>0</v>
      </c>
      <c r="AW9" s="37">
        <v>0</v>
      </c>
      <c r="AX9" s="37">
        <v>67200</v>
      </c>
      <c r="AY9" s="37">
        <v>0</v>
      </c>
      <c r="AZ9" s="37">
        <v>0</v>
      </c>
      <c r="BA9" s="37">
        <v>475200</v>
      </c>
      <c r="BB9" s="37">
        <v>0</v>
      </c>
      <c r="BC9" s="37">
        <v>750000</v>
      </c>
      <c r="BD9" s="37">
        <v>127000</v>
      </c>
      <c r="BE9" s="37">
        <v>118800</v>
      </c>
      <c r="BF9" s="37">
        <v>118800</v>
      </c>
      <c r="BG9" s="37">
        <v>481338.71</v>
      </c>
      <c r="BH9" s="37">
        <v>0</v>
      </c>
      <c r="BI9" s="37">
        <v>0</v>
      </c>
      <c r="BJ9" s="37">
        <v>0</v>
      </c>
      <c r="BK9" s="37">
        <v>118800</v>
      </c>
      <c r="BL9" s="37">
        <v>267300</v>
      </c>
      <c r="BM9" s="37">
        <v>118800</v>
      </c>
      <c r="BN9" s="37">
        <v>0</v>
      </c>
      <c r="BO9" s="37">
        <v>331573.14</v>
      </c>
      <c r="BP9" s="37">
        <v>118800</v>
      </c>
      <c r="BQ9" s="37">
        <v>0</v>
      </c>
      <c r="BR9" s="37">
        <v>4145191.19</v>
      </c>
      <c r="BS9" s="37">
        <v>118800</v>
      </c>
      <c r="BT9" s="37">
        <v>118800</v>
      </c>
      <c r="BU9" s="37">
        <v>287100</v>
      </c>
      <c r="BV9" s="37">
        <v>0</v>
      </c>
      <c r="BW9" s="37">
        <v>118800</v>
      </c>
      <c r="BX9" s="37">
        <v>237600</v>
      </c>
      <c r="BY9" s="37">
        <v>135600</v>
      </c>
      <c r="BZ9" s="37">
        <v>118800</v>
      </c>
      <c r="CA9" s="37">
        <v>0</v>
      </c>
      <c r="CB9" s="37">
        <v>118800</v>
      </c>
      <c r="CC9" s="37">
        <v>237600</v>
      </c>
      <c r="CD9" s="37">
        <v>0</v>
      </c>
      <c r="CE9" s="37">
        <v>237600</v>
      </c>
      <c r="CF9" s="37">
        <v>0</v>
      </c>
      <c r="CG9" s="37">
        <v>260700</v>
      </c>
      <c r="CH9" s="37">
        <v>0</v>
      </c>
      <c r="CI9" s="37">
        <v>0</v>
      </c>
      <c r="CJ9" s="37">
        <v>118800</v>
      </c>
      <c r="CK9" s="37">
        <v>0</v>
      </c>
      <c r="CL9" s="37">
        <v>0</v>
      </c>
      <c r="CO9" t="e">
        <f>VLOOKUP(A9,[1]รายการ!$A$14:$D$161,3,FALSE)</f>
        <v>#N/A</v>
      </c>
      <c r="CP9" t="e">
        <f>VLOOKUP(A9,[1]รายการ!$A$14:$D$161,4,FALSE)</f>
        <v>#N/A</v>
      </c>
    </row>
    <row r="10" spans="1:94">
      <c r="A10" s="38" t="s">
        <v>2125</v>
      </c>
      <c r="B10" s="38" t="s">
        <v>2126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2495700</v>
      </c>
      <c r="X10" s="37">
        <v>131940</v>
      </c>
      <c r="Y10" s="37">
        <v>29725</v>
      </c>
      <c r="Z10" s="37">
        <v>200770</v>
      </c>
      <c r="AA10" s="37">
        <v>40940</v>
      </c>
      <c r="AB10" s="37">
        <v>118960</v>
      </c>
      <c r="AC10" s="37">
        <v>0</v>
      </c>
      <c r="AD10" s="37">
        <v>1603776</v>
      </c>
      <c r="AE10" s="37">
        <v>137970</v>
      </c>
      <c r="AF10" s="37">
        <v>518160</v>
      </c>
      <c r="AG10" s="37">
        <v>0</v>
      </c>
      <c r="AH10" s="37">
        <v>180610</v>
      </c>
      <c r="AI10" s="37">
        <v>525620</v>
      </c>
      <c r="AJ10" s="37">
        <v>231230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4249875</v>
      </c>
      <c r="BB10" s="37">
        <v>83570</v>
      </c>
      <c r="BC10" s="37">
        <v>0</v>
      </c>
      <c r="BD10" s="37">
        <v>0</v>
      </c>
      <c r="BE10" s="37">
        <v>0</v>
      </c>
      <c r="BF10" s="37">
        <v>0</v>
      </c>
      <c r="BG10" s="37">
        <v>0</v>
      </c>
      <c r="BH10" s="37">
        <v>0</v>
      </c>
      <c r="BI10" s="37">
        <v>0</v>
      </c>
      <c r="BJ10" s="37">
        <v>0</v>
      </c>
      <c r="BK10" s="37">
        <v>0</v>
      </c>
      <c r="BL10" s="37">
        <v>0</v>
      </c>
      <c r="BM10" s="37">
        <v>0</v>
      </c>
      <c r="BN10" s="37">
        <v>0</v>
      </c>
      <c r="BO10" s="37">
        <v>0</v>
      </c>
      <c r="BP10" s="37">
        <v>0</v>
      </c>
      <c r="BQ10" s="37">
        <v>0</v>
      </c>
      <c r="BR10" s="37">
        <v>0</v>
      </c>
      <c r="BS10" s="37">
        <v>0</v>
      </c>
      <c r="BT10" s="37">
        <v>0</v>
      </c>
      <c r="BU10" s="37">
        <v>0</v>
      </c>
      <c r="BV10" s="37">
        <v>0</v>
      </c>
      <c r="BW10" s="37">
        <v>0</v>
      </c>
      <c r="BX10" s="37">
        <v>0</v>
      </c>
      <c r="BY10" s="37">
        <v>0</v>
      </c>
      <c r="BZ10" s="37">
        <v>0</v>
      </c>
      <c r="CA10" s="37">
        <v>366720</v>
      </c>
      <c r="CB10" s="37">
        <v>0</v>
      </c>
      <c r="CC10" s="37">
        <v>0</v>
      </c>
      <c r="CD10" s="37">
        <v>0</v>
      </c>
      <c r="CE10" s="37">
        <v>0</v>
      </c>
      <c r="CF10" s="37">
        <v>0</v>
      </c>
      <c r="CG10" s="37">
        <v>0</v>
      </c>
      <c r="CH10" s="37">
        <v>0</v>
      </c>
      <c r="CI10" s="37">
        <v>0</v>
      </c>
      <c r="CJ10" s="37">
        <v>0</v>
      </c>
      <c r="CK10" s="37">
        <v>0</v>
      </c>
      <c r="CL10" s="37">
        <v>0</v>
      </c>
      <c r="CO10" t="e">
        <f>VLOOKUP(A10,[1]รายการ!$A$14:$D$161,3,FALSE)</f>
        <v>#N/A</v>
      </c>
      <c r="CP10" t="e">
        <f>VLOOKUP(A10,[1]รายการ!$A$14:$D$161,4,FALSE)</f>
        <v>#N/A</v>
      </c>
    </row>
    <row r="11" spans="1:94">
      <c r="A11" s="38" t="s">
        <v>2127</v>
      </c>
      <c r="B11" s="38" t="s">
        <v>2128</v>
      </c>
      <c r="C11" s="37">
        <v>199664.93</v>
      </c>
      <c r="D11" s="37">
        <v>0</v>
      </c>
      <c r="E11" s="37">
        <v>0</v>
      </c>
      <c r="F11" s="37">
        <v>17448.080000000002</v>
      </c>
      <c r="G11" s="37">
        <v>0</v>
      </c>
      <c r="H11" s="37">
        <v>27623</v>
      </c>
      <c r="I11" s="37">
        <v>0</v>
      </c>
      <c r="J11" s="37">
        <v>0</v>
      </c>
      <c r="K11" s="37">
        <v>0</v>
      </c>
      <c r="L11" s="37">
        <v>0</v>
      </c>
      <c r="M11" s="37">
        <v>41340.400000000001</v>
      </c>
      <c r="N11" s="37">
        <v>0</v>
      </c>
      <c r="O11" s="37">
        <v>9880.42</v>
      </c>
      <c r="P11" s="37">
        <v>8053.1</v>
      </c>
      <c r="Q11" s="37">
        <v>16293.48</v>
      </c>
      <c r="R11" s="37">
        <v>7155.6</v>
      </c>
      <c r="S11" s="37">
        <v>37672.879999999997</v>
      </c>
      <c r="T11" s="37">
        <v>0</v>
      </c>
      <c r="U11" s="37">
        <v>0</v>
      </c>
      <c r="V11" s="37">
        <v>0</v>
      </c>
      <c r="W11" s="37">
        <v>213704.32000000001</v>
      </c>
      <c r="X11" s="37">
        <v>0</v>
      </c>
      <c r="Y11" s="37">
        <v>0</v>
      </c>
      <c r="Z11" s="37">
        <v>0</v>
      </c>
      <c r="AA11" s="37">
        <v>1116.58</v>
      </c>
      <c r="AB11" s="37">
        <v>0</v>
      </c>
      <c r="AC11" s="37">
        <v>0</v>
      </c>
      <c r="AD11" s="37">
        <v>88971.24</v>
      </c>
      <c r="AE11" s="37">
        <v>10773.66</v>
      </c>
      <c r="AF11" s="37">
        <v>0</v>
      </c>
      <c r="AG11" s="37">
        <v>0</v>
      </c>
      <c r="AH11" s="37">
        <v>17564.7</v>
      </c>
      <c r="AI11" s="37">
        <v>0</v>
      </c>
      <c r="AJ11" s="37">
        <v>0</v>
      </c>
      <c r="AK11" s="37">
        <v>287333.17</v>
      </c>
      <c r="AL11" s="37">
        <v>0</v>
      </c>
      <c r="AM11" s="37">
        <v>0</v>
      </c>
      <c r="AN11" s="37">
        <v>0</v>
      </c>
      <c r="AO11" s="37">
        <v>55103.57</v>
      </c>
      <c r="AP11" s="37">
        <v>15314.08</v>
      </c>
      <c r="AQ11" s="37">
        <v>0</v>
      </c>
      <c r="AR11" s="37">
        <v>75198.05</v>
      </c>
      <c r="AS11" s="37">
        <v>0</v>
      </c>
      <c r="AT11" s="37">
        <v>52989.88</v>
      </c>
      <c r="AU11" s="37">
        <v>34912.28</v>
      </c>
      <c r="AV11" s="37">
        <v>8103.36</v>
      </c>
      <c r="AW11" s="37">
        <v>123741.94</v>
      </c>
      <c r="AX11" s="37">
        <v>66409.7</v>
      </c>
      <c r="AY11" s="37">
        <v>4011.7</v>
      </c>
      <c r="AZ11" s="37">
        <v>8082.75</v>
      </c>
      <c r="BA11" s="37">
        <v>53240.34</v>
      </c>
      <c r="BB11" s="37">
        <v>29006.04</v>
      </c>
      <c r="BC11" s="37">
        <v>142607.24</v>
      </c>
      <c r="BD11" s="37">
        <v>0</v>
      </c>
      <c r="BE11" s="37">
        <v>2035.62</v>
      </c>
      <c r="BF11" s="37">
        <v>5288.82</v>
      </c>
      <c r="BG11" s="37">
        <v>37056</v>
      </c>
      <c r="BH11" s="37">
        <v>0</v>
      </c>
      <c r="BI11" s="37">
        <v>0</v>
      </c>
      <c r="BJ11" s="37">
        <v>0</v>
      </c>
      <c r="BK11" s="37">
        <v>0</v>
      </c>
      <c r="BL11" s="37">
        <v>32824.92</v>
      </c>
      <c r="BM11" s="37">
        <v>22378.68</v>
      </c>
      <c r="BN11" s="37">
        <v>12600.84</v>
      </c>
      <c r="BO11" s="37">
        <v>10902.4</v>
      </c>
      <c r="BP11" s="37">
        <v>0</v>
      </c>
      <c r="BQ11" s="37">
        <v>0</v>
      </c>
      <c r="BR11" s="37">
        <v>1008195.57</v>
      </c>
      <c r="BS11" s="37">
        <v>21956.1</v>
      </c>
      <c r="BT11" s="37">
        <v>0</v>
      </c>
      <c r="BU11" s="37">
        <v>0</v>
      </c>
      <c r="BV11" s="37">
        <v>0</v>
      </c>
      <c r="BW11" s="37">
        <v>48906.18</v>
      </c>
      <c r="BX11" s="37">
        <v>4467.49</v>
      </c>
      <c r="BY11" s="37">
        <v>1026.8</v>
      </c>
      <c r="BZ11" s="37">
        <v>10803.3</v>
      </c>
      <c r="CA11" s="37">
        <v>0</v>
      </c>
      <c r="CB11" s="37">
        <v>16312.76</v>
      </c>
      <c r="CC11" s="37">
        <v>18568.580000000002</v>
      </c>
      <c r="CD11" s="37">
        <v>0</v>
      </c>
      <c r="CE11" s="37">
        <v>60937.86</v>
      </c>
      <c r="CF11" s="37">
        <v>24035.82</v>
      </c>
      <c r="CG11" s="37">
        <v>2035.24</v>
      </c>
      <c r="CH11" s="37">
        <v>0</v>
      </c>
      <c r="CI11" s="37">
        <v>0</v>
      </c>
      <c r="CJ11" s="37">
        <v>0</v>
      </c>
      <c r="CK11" s="37">
        <v>0</v>
      </c>
      <c r="CL11" s="37">
        <v>2636.34</v>
      </c>
      <c r="CO11" t="e">
        <f>VLOOKUP(A11,[1]รายการ!$A$14:$D$161,3,FALSE)</f>
        <v>#N/A</v>
      </c>
      <c r="CP11" t="e">
        <f>VLOOKUP(A11,[1]รายการ!$A$14:$D$161,4,FALSE)</f>
        <v>#N/A</v>
      </c>
    </row>
    <row r="12" spans="1:94">
      <c r="A12" s="38" t="s">
        <v>2129</v>
      </c>
      <c r="B12" s="38" t="s">
        <v>2130</v>
      </c>
      <c r="C12" s="37">
        <v>4500</v>
      </c>
      <c r="D12" s="37">
        <v>0</v>
      </c>
      <c r="E12" s="37">
        <v>21848.639999999999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6163.44</v>
      </c>
      <c r="L12" s="37">
        <v>0</v>
      </c>
      <c r="M12" s="37">
        <v>7294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5959.8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0</v>
      </c>
      <c r="AV12" s="37">
        <v>0</v>
      </c>
      <c r="AW12" s="37">
        <v>0</v>
      </c>
      <c r="AX12" s="37">
        <v>0</v>
      </c>
      <c r="AY12" s="37">
        <v>9701.02</v>
      </c>
      <c r="AZ12" s="37">
        <v>0</v>
      </c>
      <c r="BA12" s="37">
        <v>0</v>
      </c>
      <c r="BB12" s="37">
        <v>0</v>
      </c>
      <c r="BC12" s="37">
        <v>29861.24</v>
      </c>
      <c r="BD12" s="37">
        <v>0</v>
      </c>
      <c r="BE12" s="37">
        <v>0</v>
      </c>
      <c r="BF12" s="37">
        <v>0</v>
      </c>
      <c r="BG12" s="37">
        <v>0</v>
      </c>
      <c r="BH12" s="37">
        <v>0</v>
      </c>
      <c r="BI12" s="37">
        <v>0</v>
      </c>
      <c r="BJ12" s="37">
        <v>0</v>
      </c>
      <c r="BK12" s="37">
        <v>0</v>
      </c>
      <c r="BL12" s="37">
        <v>19677.900000000001</v>
      </c>
      <c r="BM12" s="37">
        <v>0</v>
      </c>
      <c r="BN12" s="37">
        <v>0</v>
      </c>
      <c r="BO12" s="37">
        <v>0</v>
      </c>
      <c r="BP12" s="37">
        <v>0</v>
      </c>
      <c r="BQ12" s="37">
        <v>0</v>
      </c>
      <c r="BR12" s="37">
        <v>46750.96</v>
      </c>
      <c r="BS12" s="37">
        <v>0</v>
      </c>
      <c r="BT12" s="37">
        <v>0</v>
      </c>
      <c r="BU12" s="37">
        <v>58372.81</v>
      </c>
      <c r="BV12" s="37">
        <v>0</v>
      </c>
      <c r="BW12" s="37">
        <v>0</v>
      </c>
      <c r="BX12" s="37">
        <v>16919.400000000001</v>
      </c>
      <c r="BY12" s="37">
        <v>0</v>
      </c>
      <c r="BZ12" s="37">
        <v>0</v>
      </c>
      <c r="CA12" s="37">
        <v>0</v>
      </c>
      <c r="CB12" s="37">
        <v>0</v>
      </c>
      <c r="CC12" s="37">
        <v>0</v>
      </c>
      <c r="CD12" s="37">
        <v>4551.4799999999996</v>
      </c>
      <c r="CE12" s="37">
        <v>0</v>
      </c>
      <c r="CF12" s="37">
        <v>0</v>
      </c>
      <c r="CG12" s="37">
        <v>0</v>
      </c>
      <c r="CH12" s="37">
        <v>0</v>
      </c>
      <c r="CI12" s="37">
        <v>0</v>
      </c>
      <c r="CJ12" s="37">
        <v>0</v>
      </c>
      <c r="CK12" s="37">
        <v>0</v>
      </c>
      <c r="CL12" s="37">
        <v>0</v>
      </c>
      <c r="CO12" t="e">
        <f>VLOOKUP(A12,[1]รายการ!$A$14:$D$161,3,FALSE)</f>
        <v>#N/A</v>
      </c>
      <c r="CP12" t="e">
        <f>VLOOKUP(A12,[1]รายการ!$A$14:$D$161,4,FALSE)</f>
        <v>#N/A</v>
      </c>
    </row>
    <row r="13" spans="1:94">
      <c r="A13" s="38" t="s">
        <v>2131</v>
      </c>
      <c r="B13" s="38" t="s">
        <v>2132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14375.2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12321.6</v>
      </c>
      <c r="R13" s="37">
        <v>0</v>
      </c>
      <c r="S13" s="37">
        <v>0</v>
      </c>
      <c r="T13" s="37">
        <v>12292.6</v>
      </c>
      <c r="U13" s="37">
        <v>6160.8</v>
      </c>
      <c r="V13" s="37">
        <v>0</v>
      </c>
      <c r="W13" s="37">
        <v>840.4</v>
      </c>
      <c r="X13" s="37">
        <v>0</v>
      </c>
      <c r="Y13" s="37">
        <v>17743.45</v>
      </c>
      <c r="Z13" s="37">
        <v>0</v>
      </c>
      <c r="AA13" s="37">
        <v>0</v>
      </c>
      <c r="AB13" s="37">
        <v>0</v>
      </c>
      <c r="AC13" s="37">
        <v>15127.2</v>
      </c>
      <c r="AD13" s="37">
        <v>27871.4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17648.400000000001</v>
      </c>
      <c r="AN13" s="37">
        <v>0</v>
      </c>
      <c r="AO13" s="37">
        <v>6160.8</v>
      </c>
      <c r="AP13" s="37">
        <v>210092.04</v>
      </c>
      <c r="AQ13" s="37">
        <v>0</v>
      </c>
      <c r="AR13" s="37">
        <v>0</v>
      </c>
      <c r="AS13" s="37">
        <v>10199.799999999999</v>
      </c>
      <c r="AT13" s="37">
        <v>3080.4</v>
      </c>
      <c r="AU13" s="37">
        <v>5042.3999999999996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3080.4</v>
      </c>
      <c r="BB13" s="37">
        <v>0</v>
      </c>
      <c r="BC13" s="37">
        <v>4761.2</v>
      </c>
      <c r="BD13" s="37">
        <v>2309.1999999999998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10084.799999999999</v>
      </c>
      <c r="BN13" s="37">
        <v>6160.8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37">
        <v>0</v>
      </c>
      <c r="BW13" s="37">
        <v>0</v>
      </c>
      <c r="BX13" s="37">
        <v>0</v>
      </c>
      <c r="BY13" s="37">
        <v>2567</v>
      </c>
      <c r="BZ13" s="37">
        <v>4774.2</v>
      </c>
      <c r="CA13" s="37">
        <v>0</v>
      </c>
      <c r="CB13" s="37">
        <v>0</v>
      </c>
      <c r="CC13" s="37">
        <v>0</v>
      </c>
      <c r="CD13" s="37">
        <v>0</v>
      </c>
      <c r="CE13" s="37">
        <v>0</v>
      </c>
      <c r="CF13" s="37">
        <v>6160.8</v>
      </c>
      <c r="CG13" s="37">
        <v>0</v>
      </c>
      <c r="CH13" s="37">
        <v>0</v>
      </c>
      <c r="CI13" s="37">
        <v>0</v>
      </c>
      <c r="CJ13" s="37">
        <v>3080.4</v>
      </c>
      <c r="CK13" s="37">
        <v>0</v>
      </c>
      <c r="CL13" s="37">
        <v>0</v>
      </c>
      <c r="CO13" t="e">
        <f>VLOOKUP(A13,[1]รายการ!$A$14:$D$161,3,FALSE)</f>
        <v>#N/A</v>
      </c>
      <c r="CP13" t="e">
        <f>VLOOKUP(A13,[1]รายการ!$A$14:$D$161,4,FALSE)</f>
        <v>#N/A</v>
      </c>
    </row>
    <row r="14" spans="1:94">
      <c r="A14" s="38" t="s">
        <v>2133</v>
      </c>
      <c r="B14" s="38" t="s">
        <v>2134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4107.2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25583.200000000001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6160.8</v>
      </c>
      <c r="AH14" s="37">
        <v>0</v>
      </c>
      <c r="AI14" s="37">
        <v>0</v>
      </c>
      <c r="AJ14" s="37">
        <v>0</v>
      </c>
      <c r="AK14" s="37">
        <v>35856</v>
      </c>
      <c r="AL14" s="37">
        <v>840.4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6160.8</v>
      </c>
      <c r="AS14" s="37">
        <v>7563.6</v>
      </c>
      <c r="AT14" s="37"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4202</v>
      </c>
      <c r="BD14" s="37">
        <v>1257.5</v>
      </c>
      <c r="BE14" s="37">
        <v>0</v>
      </c>
      <c r="BF14" s="37">
        <v>0</v>
      </c>
      <c r="BG14" s="37">
        <v>0</v>
      </c>
      <c r="BH14" s="37">
        <v>0</v>
      </c>
      <c r="BI14" s="37">
        <v>0</v>
      </c>
      <c r="BJ14" s="37">
        <v>0</v>
      </c>
      <c r="BK14" s="37">
        <v>0</v>
      </c>
      <c r="BL14" s="37">
        <v>0</v>
      </c>
      <c r="BM14" s="37">
        <v>0</v>
      </c>
      <c r="BN14" s="37">
        <v>0</v>
      </c>
      <c r="BO14" s="37">
        <v>0</v>
      </c>
      <c r="BP14" s="37">
        <v>0</v>
      </c>
      <c r="BQ14" s="37">
        <v>0</v>
      </c>
      <c r="BR14" s="37">
        <v>9241.2000000000007</v>
      </c>
      <c r="BS14" s="37">
        <v>0</v>
      </c>
      <c r="BT14" s="37">
        <v>0</v>
      </c>
      <c r="BU14" s="37">
        <v>0</v>
      </c>
      <c r="BV14" s="37">
        <v>0</v>
      </c>
      <c r="BW14" s="37">
        <v>0</v>
      </c>
      <c r="BX14" s="37">
        <v>0</v>
      </c>
      <c r="BY14" s="37">
        <v>0</v>
      </c>
      <c r="BZ14" s="37">
        <v>0</v>
      </c>
      <c r="CA14" s="37">
        <v>0</v>
      </c>
      <c r="CB14" s="37">
        <v>0</v>
      </c>
      <c r="CC14" s="37">
        <v>0</v>
      </c>
      <c r="CD14" s="37">
        <v>0</v>
      </c>
      <c r="CE14" s="37">
        <v>0</v>
      </c>
      <c r="CF14" s="37">
        <v>0</v>
      </c>
      <c r="CG14" s="37">
        <v>0</v>
      </c>
      <c r="CH14" s="37">
        <v>0</v>
      </c>
      <c r="CI14" s="37">
        <v>0</v>
      </c>
      <c r="CJ14" s="37">
        <v>0</v>
      </c>
      <c r="CK14" s="37">
        <v>0</v>
      </c>
      <c r="CL14" s="37">
        <v>0</v>
      </c>
      <c r="CO14" t="e">
        <f>VLOOKUP(A14,[1]รายการ!$A$14:$D$161,3,FALSE)</f>
        <v>#N/A</v>
      </c>
      <c r="CP14" t="e">
        <f>VLOOKUP(A14,[1]รายการ!$A$14:$D$161,4,FALSE)</f>
        <v>#N/A</v>
      </c>
    </row>
    <row r="15" spans="1:94">
      <c r="A15" s="38" t="s">
        <v>2135</v>
      </c>
      <c r="B15" s="38" t="s">
        <v>2136</v>
      </c>
      <c r="C15" s="37">
        <v>1657087</v>
      </c>
      <c r="D15" s="37">
        <v>1335180</v>
      </c>
      <c r="E15" s="37">
        <v>2717499.68</v>
      </c>
      <c r="F15" s="37">
        <v>1666110</v>
      </c>
      <c r="G15" s="37">
        <v>1069569.3999999999</v>
      </c>
      <c r="H15" s="37">
        <v>2308860</v>
      </c>
      <c r="I15" s="37">
        <v>2803620</v>
      </c>
      <c r="J15" s="37">
        <v>3798691.4</v>
      </c>
      <c r="K15" s="37">
        <v>0</v>
      </c>
      <c r="L15" s="37">
        <v>1868700</v>
      </c>
      <c r="M15" s="37">
        <v>2457840</v>
      </c>
      <c r="N15" s="37">
        <v>0</v>
      </c>
      <c r="O15" s="37">
        <v>2021480</v>
      </c>
      <c r="P15" s="37">
        <v>804040</v>
      </c>
      <c r="Q15" s="37">
        <v>1209900</v>
      </c>
      <c r="R15" s="37">
        <v>1670210</v>
      </c>
      <c r="S15" s="37">
        <v>1353536.13</v>
      </c>
      <c r="T15" s="37">
        <v>1567380</v>
      </c>
      <c r="U15" s="37">
        <v>2162650</v>
      </c>
      <c r="V15" s="37">
        <v>1662960</v>
      </c>
      <c r="W15" s="37">
        <v>6335046.4500000002</v>
      </c>
      <c r="X15" s="37">
        <v>685560</v>
      </c>
      <c r="Y15" s="37">
        <v>537783.4</v>
      </c>
      <c r="Z15" s="37">
        <v>1950919.34</v>
      </c>
      <c r="AA15" s="37">
        <v>0</v>
      </c>
      <c r="AB15" s="37">
        <v>1395000</v>
      </c>
      <c r="AC15" s="37">
        <v>2350200</v>
      </c>
      <c r="AD15" s="37">
        <v>5643297.6699999999</v>
      </c>
      <c r="AE15" s="37">
        <v>976140</v>
      </c>
      <c r="AF15" s="37">
        <v>1751580</v>
      </c>
      <c r="AG15" s="37">
        <v>0</v>
      </c>
      <c r="AH15" s="37">
        <v>1571400</v>
      </c>
      <c r="AI15" s="37">
        <v>574920</v>
      </c>
      <c r="AJ15" s="37">
        <v>0</v>
      </c>
      <c r="AK15" s="37">
        <v>6269678.6699999999</v>
      </c>
      <c r="AL15" s="37">
        <v>1355640</v>
      </c>
      <c r="AM15" s="37">
        <v>2043140</v>
      </c>
      <c r="AN15" s="37">
        <v>1537660</v>
      </c>
      <c r="AO15" s="37">
        <v>2235600</v>
      </c>
      <c r="AP15" s="37">
        <v>2289930</v>
      </c>
      <c r="AQ15" s="37">
        <v>964860</v>
      </c>
      <c r="AR15" s="37">
        <v>1008810</v>
      </c>
      <c r="AS15" s="37">
        <v>1734260</v>
      </c>
      <c r="AT15" s="37">
        <v>314880</v>
      </c>
      <c r="AU15" s="37">
        <v>2282520</v>
      </c>
      <c r="AV15" s="37">
        <v>1846320</v>
      </c>
      <c r="AW15" s="37">
        <v>1710630</v>
      </c>
      <c r="AX15" s="37">
        <v>2423580</v>
      </c>
      <c r="AY15" s="37">
        <v>1230210</v>
      </c>
      <c r="AZ15" s="37">
        <v>282300</v>
      </c>
      <c r="BA15" s="37">
        <v>2115938.31</v>
      </c>
      <c r="BB15" s="37">
        <v>0</v>
      </c>
      <c r="BC15" s="37">
        <v>12293190</v>
      </c>
      <c r="BD15" s="37">
        <v>1465406.5</v>
      </c>
      <c r="BE15" s="37">
        <v>2235884.61</v>
      </c>
      <c r="BF15" s="37">
        <v>1266960</v>
      </c>
      <c r="BG15" s="37">
        <v>3830520</v>
      </c>
      <c r="BH15" s="37">
        <v>852765.3</v>
      </c>
      <c r="BI15" s="37">
        <v>0</v>
      </c>
      <c r="BJ15" s="37">
        <v>0</v>
      </c>
      <c r="BK15" s="37">
        <v>0</v>
      </c>
      <c r="BL15" s="37">
        <v>2670630</v>
      </c>
      <c r="BM15" s="37">
        <v>1834080</v>
      </c>
      <c r="BN15" s="37">
        <v>1525140</v>
      </c>
      <c r="BO15" s="37">
        <v>944056.3</v>
      </c>
      <c r="BP15" s="37">
        <v>634670</v>
      </c>
      <c r="BQ15" s="37">
        <v>0</v>
      </c>
      <c r="BR15" s="37">
        <v>9477732.25</v>
      </c>
      <c r="BS15" s="37">
        <v>311227.59999999998</v>
      </c>
      <c r="BT15" s="37">
        <v>1181340</v>
      </c>
      <c r="BU15" s="37">
        <v>2806150</v>
      </c>
      <c r="BV15" s="37">
        <v>0</v>
      </c>
      <c r="BW15" s="37">
        <v>1909920</v>
      </c>
      <c r="BX15" s="37">
        <v>1805080</v>
      </c>
      <c r="BY15" s="37">
        <v>1262180</v>
      </c>
      <c r="BZ15" s="37">
        <v>282370</v>
      </c>
      <c r="CA15" s="37">
        <v>579240</v>
      </c>
      <c r="CB15" s="37">
        <v>1355100</v>
      </c>
      <c r="CC15" s="37">
        <v>795520</v>
      </c>
      <c r="CD15" s="37">
        <v>2604130</v>
      </c>
      <c r="CE15" s="37">
        <v>0</v>
      </c>
      <c r="CF15" s="37">
        <v>974700</v>
      </c>
      <c r="CG15" s="37">
        <v>763710</v>
      </c>
      <c r="CH15" s="37">
        <v>588510</v>
      </c>
      <c r="CI15" s="37">
        <v>0</v>
      </c>
      <c r="CJ15" s="37">
        <v>1193810</v>
      </c>
      <c r="CK15" s="37">
        <v>0</v>
      </c>
      <c r="CL15" s="37">
        <v>0</v>
      </c>
      <c r="CO15" t="e">
        <f>VLOOKUP(A15,[1]รายการ!$A$14:$D$161,3,FALSE)</f>
        <v>#N/A</v>
      </c>
      <c r="CP15" t="e">
        <f>VLOOKUP(A15,[1]รายการ!$A$14:$D$161,4,FALSE)</f>
        <v>#N/A</v>
      </c>
    </row>
    <row r="16" spans="1:94">
      <c r="A16" s="38" t="s">
        <v>2137</v>
      </c>
      <c r="B16" s="38" t="s">
        <v>2138</v>
      </c>
      <c r="C16" s="37">
        <v>7243004.2699999996</v>
      </c>
      <c r="D16" s="37">
        <v>0</v>
      </c>
      <c r="E16" s="37">
        <v>438120</v>
      </c>
      <c r="F16" s="37">
        <v>627930</v>
      </c>
      <c r="G16" s="37">
        <v>0</v>
      </c>
      <c r="H16" s="37">
        <v>0</v>
      </c>
      <c r="I16" s="37">
        <v>402840</v>
      </c>
      <c r="J16" s="37">
        <v>0</v>
      </c>
      <c r="K16" s="37">
        <v>3041040</v>
      </c>
      <c r="L16" s="37">
        <v>1399050</v>
      </c>
      <c r="M16" s="37">
        <v>0</v>
      </c>
      <c r="N16" s="37">
        <v>0</v>
      </c>
      <c r="O16" s="37">
        <v>1959040</v>
      </c>
      <c r="P16" s="37">
        <v>1501050</v>
      </c>
      <c r="Q16" s="37">
        <v>312780</v>
      </c>
      <c r="R16" s="37">
        <v>400480</v>
      </c>
      <c r="S16" s="37">
        <v>853070</v>
      </c>
      <c r="T16" s="37">
        <v>1321320</v>
      </c>
      <c r="U16" s="37">
        <v>1329240</v>
      </c>
      <c r="V16" s="37">
        <v>566820</v>
      </c>
      <c r="W16" s="37">
        <v>3414900</v>
      </c>
      <c r="X16" s="37">
        <v>722220</v>
      </c>
      <c r="Y16" s="37">
        <v>0</v>
      </c>
      <c r="Z16" s="37">
        <v>543430.06999999995</v>
      </c>
      <c r="AA16" s="37">
        <v>666120</v>
      </c>
      <c r="AB16" s="37">
        <v>991620</v>
      </c>
      <c r="AC16" s="37">
        <v>0</v>
      </c>
      <c r="AD16" s="37">
        <v>719340</v>
      </c>
      <c r="AE16" s="37">
        <v>0</v>
      </c>
      <c r="AF16" s="37">
        <v>0</v>
      </c>
      <c r="AG16" s="37">
        <v>2369741.64</v>
      </c>
      <c r="AH16" s="37">
        <v>0</v>
      </c>
      <c r="AI16" s="37">
        <v>1604340</v>
      </c>
      <c r="AJ16" s="37">
        <v>0</v>
      </c>
      <c r="AK16" s="37">
        <v>3549078</v>
      </c>
      <c r="AL16" s="37">
        <v>592743.19999999995</v>
      </c>
      <c r="AM16" s="37">
        <v>375780</v>
      </c>
      <c r="AN16" s="37">
        <v>680780</v>
      </c>
      <c r="AO16" s="37">
        <v>628740</v>
      </c>
      <c r="AP16" s="37">
        <v>0</v>
      </c>
      <c r="AQ16" s="37">
        <v>639502.67000000004</v>
      </c>
      <c r="AR16" s="37">
        <v>435840</v>
      </c>
      <c r="AS16" s="37">
        <v>1537780</v>
      </c>
      <c r="AT16" s="37">
        <v>664800</v>
      </c>
      <c r="AU16" s="37">
        <v>0</v>
      </c>
      <c r="AV16" s="37">
        <v>405180</v>
      </c>
      <c r="AW16" s="37">
        <v>318330</v>
      </c>
      <c r="AX16" s="37">
        <v>939120</v>
      </c>
      <c r="AY16" s="37">
        <v>1787670</v>
      </c>
      <c r="AZ16" s="37">
        <v>692280</v>
      </c>
      <c r="BA16" s="37">
        <v>2225481.69</v>
      </c>
      <c r="BB16" s="37">
        <v>0</v>
      </c>
      <c r="BC16" s="37">
        <v>955740</v>
      </c>
      <c r="BD16" s="37">
        <v>1507451.3</v>
      </c>
      <c r="BE16" s="37">
        <v>420000</v>
      </c>
      <c r="BF16" s="37">
        <v>327480</v>
      </c>
      <c r="BG16" s="37">
        <v>1408200</v>
      </c>
      <c r="BH16" s="37">
        <v>0</v>
      </c>
      <c r="BI16" s="37">
        <v>0</v>
      </c>
      <c r="BJ16" s="37">
        <v>0</v>
      </c>
      <c r="BK16" s="37">
        <v>0</v>
      </c>
      <c r="BL16" s="37">
        <v>4679587</v>
      </c>
      <c r="BM16" s="37">
        <v>929280</v>
      </c>
      <c r="BN16" s="37">
        <v>937020</v>
      </c>
      <c r="BO16" s="37">
        <v>1306815</v>
      </c>
      <c r="BP16" s="37">
        <v>937930</v>
      </c>
      <c r="BQ16" s="37">
        <v>0</v>
      </c>
      <c r="BR16" s="37">
        <v>6809768.6399999997</v>
      </c>
      <c r="BS16" s="37">
        <v>1063912.3999999999</v>
      </c>
      <c r="BT16" s="37">
        <v>1052280</v>
      </c>
      <c r="BU16" s="37">
        <v>703730</v>
      </c>
      <c r="BV16" s="37">
        <v>0</v>
      </c>
      <c r="BW16" s="37">
        <v>0</v>
      </c>
      <c r="BX16" s="37">
        <v>346020</v>
      </c>
      <c r="BY16" s="37">
        <v>1061740</v>
      </c>
      <c r="BZ16" s="37">
        <v>341990</v>
      </c>
      <c r="CA16" s="37">
        <v>1306260</v>
      </c>
      <c r="CB16" s="37">
        <v>366060</v>
      </c>
      <c r="CC16" s="37">
        <v>346020</v>
      </c>
      <c r="CD16" s="37">
        <v>379320</v>
      </c>
      <c r="CE16" s="37">
        <v>780065</v>
      </c>
      <c r="CF16" s="37">
        <v>0</v>
      </c>
      <c r="CG16" s="37">
        <v>1101600</v>
      </c>
      <c r="CH16" s="37">
        <v>326760</v>
      </c>
      <c r="CI16" s="37">
        <v>273480</v>
      </c>
      <c r="CJ16" s="37">
        <v>799110</v>
      </c>
      <c r="CK16" s="37">
        <v>0</v>
      </c>
      <c r="CL16" s="37">
        <v>0</v>
      </c>
      <c r="CO16" t="e">
        <f>VLOOKUP(A16,[1]รายการ!$A$14:$D$161,3,FALSE)</f>
        <v>#N/A</v>
      </c>
      <c r="CP16" t="e">
        <f>VLOOKUP(A16,[1]รายการ!$A$14:$D$161,4,FALSE)</f>
        <v>#N/A</v>
      </c>
    </row>
    <row r="17" spans="1:94" s="36" customFormat="1">
      <c r="A17" s="39" t="s">
        <v>1944</v>
      </c>
      <c r="B17" s="39" t="s">
        <v>1945</v>
      </c>
      <c r="C17" s="40">
        <v>27998747.52</v>
      </c>
      <c r="D17" s="40">
        <v>887425</v>
      </c>
      <c r="E17" s="40">
        <v>2080214.36</v>
      </c>
      <c r="F17" s="40">
        <v>1483624</v>
      </c>
      <c r="G17" s="40">
        <v>2353650</v>
      </c>
      <c r="H17" s="40">
        <v>1917856.82</v>
      </c>
      <c r="I17" s="40">
        <v>3145865</v>
      </c>
      <c r="J17" s="40">
        <v>5320426.0599999996</v>
      </c>
      <c r="K17" s="40">
        <v>957985.7</v>
      </c>
      <c r="L17" s="40">
        <v>4374422.59</v>
      </c>
      <c r="M17" s="40">
        <v>3979925</v>
      </c>
      <c r="N17" s="40">
        <v>1163994</v>
      </c>
      <c r="O17" s="40">
        <v>7295305.6699999999</v>
      </c>
      <c r="P17" s="40">
        <v>1098604</v>
      </c>
      <c r="Q17" s="40">
        <v>1158839.03</v>
      </c>
      <c r="R17" s="40">
        <v>824140</v>
      </c>
      <c r="S17" s="40">
        <v>823182.76</v>
      </c>
      <c r="T17" s="40">
        <v>66340</v>
      </c>
      <c r="U17" s="40">
        <v>357621</v>
      </c>
      <c r="V17" s="40">
        <v>228110</v>
      </c>
      <c r="W17" s="40">
        <v>23871187.469999999</v>
      </c>
      <c r="X17" s="40">
        <v>2206511.9900000002</v>
      </c>
      <c r="Y17" s="40">
        <v>8159017.0599999996</v>
      </c>
      <c r="Z17" s="40">
        <v>3936802</v>
      </c>
      <c r="AA17" s="40">
        <v>2547970</v>
      </c>
      <c r="AB17" s="40">
        <v>1361122.5</v>
      </c>
      <c r="AC17" s="40">
        <v>2714290</v>
      </c>
      <c r="AD17" s="40">
        <v>7350859</v>
      </c>
      <c r="AE17" s="40">
        <v>3167332</v>
      </c>
      <c r="AF17" s="40">
        <v>1970020</v>
      </c>
      <c r="AG17" s="40">
        <v>1218949.1599999999</v>
      </c>
      <c r="AH17" s="40">
        <v>4049535</v>
      </c>
      <c r="AI17" s="40">
        <v>1895442</v>
      </c>
      <c r="AJ17" s="40">
        <v>1027623.02</v>
      </c>
      <c r="AK17" s="40">
        <v>47445980.899999999</v>
      </c>
      <c r="AL17" s="40">
        <v>4043851.5</v>
      </c>
      <c r="AM17" s="40">
        <v>767434</v>
      </c>
      <c r="AN17" s="40">
        <v>1629452.5</v>
      </c>
      <c r="AO17" s="40">
        <v>3503003.31</v>
      </c>
      <c r="AP17" s="40">
        <v>4702938</v>
      </c>
      <c r="AQ17" s="40">
        <v>1207896.17</v>
      </c>
      <c r="AR17" s="40">
        <v>16740870</v>
      </c>
      <c r="AS17" s="40">
        <v>4208249</v>
      </c>
      <c r="AT17" s="40">
        <v>6714323.0099999998</v>
      </c>
      <c r="AU17" s="40">
        <v>2811034</v>
      </c>
      <c r="AV17" s="40">
        <v>2742189</v>
      </c>
      <c r="AW17" s="40">
        <v>1080787</v>
      </c>
      <c r="AX17" s="40">
        <v>1390063.68</v>
      </c>
      <c r="AY17" s="40">
        <v>1057565.32</v>
      </c>
      <c r="AZ17" s="40">
        <v>2062210</v>
      </c>
      <c r="BA17" s="40">
        <v>4028580.35</v>
      </c>
      <c r="BB17" s="40">
        <v>674970</v>
      </c>
      <c r="BC17" s="40">
        <v>20394002.890000001</v>
      </c>
      <c r="BD17" s="40">
        <v>2028113</v>
      </c>
      <c r="BE17" s="40">
        <v>270600</v>
      </c>
      <c r="BF17" s="40">
        <v>2117291</v>
      </c>
      <c r="BG17" s="40">
        <v>3006332</v>
      </c>
      <c r="BH17" s="40">
        <v>1314174.81</v>
      </c>
      <c r="BI17" s="40">
        <v>1283080</v>
      </c>
      <c r="BJ17" s="40">
        <v>2585610.6</v>
      </c>
      <c r="BK17" s="40">
        <v>5010557.82</v>
      </c>
      <c r="BL17" s="40">
        <v>2080398.39</v>
      </c>
      <c r="BM17" s="40">
        <v>1282026.5</v>
      </c>
      <c r="BN17" s="40">
        <v>1509551</v>
      </c>
      <c r="BO17" s="40">
        <v>1565500.46</v>
      </c>
      <c r="BP17" s="40">
        <v>361037.42</v>
      </c>
      <c r="BQ17" s="40">
        <v>3633331.36</v>
      </c>
      <c r="BR17" s="40">
        <v>41367165</v>
      </c>
      <c r="BS17" s="40">
        <v>3103086.36</v>
      </c>
      <c r="BT17" s="40">
        <v>6330922</v>
      </c>
      <c r="BU17" s="40">
        <v>17361361.440000001</v>
      </c>
      <c r="BV17" s="40">
        <v>643996</v>
      </c>
      <c r="BW17" s="40">
        <v>774807</v>
      </c>
      <c r="BX17" s="40">
        <v>4427201.47</v>
      </c>
      <c r="BY17" s="40">
        <v>2059540</v>
      </c>
      <c r="BZ17" s="40">
        <v>1561052.86</v>
      </c>
      <c r="CA17" s="40">
        <v>2616237.5</v>
      </c>
      <c r="CB17" s="40">
        <v>4346007.5</v>
      </c>
      <c r="CC17" s="40">
        <v>9936599.5</v>
      </c>
      <c r="CD17" s="40">
        <v>2722208</v>
      </c>
      <c r="CE17" s="40">
        <v>7888084.8899999997</v>
      </c>
      <c r="CF17" s="40">
        <v>4123232.5</v>
      </c>
      <c r="CG17" s="40">
        <v>2104457</v>
      </c>
      <c r="CH17" s="40">
        <v>3285129</v>
      </c>
      <c r="CI17" s="40">
        <v>2716532</v>
      </c>
      <c r="CJ17" s="40">
        <v>4349248.45</v>
      </c>
      <c r="CK17" s="40">
        <v>1850201.69</v>
      </c>
      <c r="CL17" s="40">
        <v>1713019.24</v>
      </c>
      <c r="CO17" t="str">
        <f>VLOOKUP(A17,[1]รายการ!$A$14:$D$161,3,FALSE)</f>
        <v>LC</v>
      </c>
      <c r="CP17" t="str">
        <f>VLOOKUP(A17,[1]รายการ!$A$14:$D$161,4,FALSE)</f>
        <v>บำรุง</v>
      </c>
    </row>
    <row r="18" spans="1:94" s="36" customFormat="1">
      <c r="A18" s="39" t="s">
        <v>1946</v>
      </c>
      <c r="B18" s="39" t="s">
        <v>1947</v>
      </c>
      <c r="C18" s="40">
        <v>2388698</v>
      </c>
      <c r="D18" s="40">
        <v>0</v>
      </c>
      <c r="E18" s="40">
        <v>0</v>
      </c>
      <c r="F18" s="40">
        <v>0</v>
      </c>
      <c r="G18" s="40">
        <v>0</v>
      </c>
      <c r="H18" s="40">
        <v>279860</v>
      </c>
      <c r="I18" s="40">
        <v>1073349</v>
      </c>
      <c r="J18" s="40">
        <v>96150</v>
      </c>
      <c r="K18" s="40">
        <v>0</v>
      </c>
      <c r="L18" s="40">
        <v>886740</v>
      </c>
      <c r="M18" s="40">
        <v>0</v>
      </c>
      <c r="N18" s="40">
        <v>319570</v>
      </c>
      <c r="O18" s="40">
        <v>2480722.12</v>
      </c>
      <c r="P18" s="40">
        <v>344820</v>
      </c>
      <c r="Q18" s="40">
        <v>7060</v>
      </c>
      <c r="R18" s="40">
        <v>72000</v>
      </c>
      <c r="S18" s="40">
        <v>452435.67</v>
      </c>
      <c r="T18" s="40">
        <v>0</v>
      </c>
      <c r="U18" s="40">
        <v>85525</v>
      </c>
      <c r="V18" s="40">
        <v>0</v>
      </c>
      <c r="W18" s="40">
        <v>947966.13</v>
      </c>
      <c r="X18" s="40">
        <v>672170</v>
      </c>
      <c r="Y18" s="40">
        <v>1094860.5</v>
      </c>
      <c r="Z18" s="40">
        <v>520456</v>
      </c>
      <c r="AA18" s="40">
        <v>0</v>
      </c>
      <c r="AB18" s="40">
        <v>776965</v>
      </c>
      <c r="AC18" s="40">
        <v>0</v>
      </c>
      <c r="AD18" s="40">
        <v>174080</v>
      </c>
      <c r="AE18" s="40">
        <v>0</v>
      </c>
      <c r="AF18" s="40">
        <v>363393</v>
      </c>
      <c r="AG18" s="40">
        <v>3650061.05</v>
      </c>
      <c r="AH18" s="40">
        <v>308050</v>
      </c>
      <c r="AI18" s="40">
        <v>608778</v>
      </c>
      <c r="AJ18" s="40">
        <v>1521524</v>
      </c>
      <c r="AK18" s="40">
        <v>2541260</v>
      </c>
      <c r="AL18" s="40">
        <v>869764.5</v>
      </c>
      <c r="AM18" s="40">
        <v>0</v>
      </c>
      <c r="AN18" s="40">
        <v>2089122</v>
      </c>
      <c r="AO18" s="40">
        <v>284954</v>
      </c>
      <c r="AP18" s="40">
        <v>0</v>
      </c>
      <c r="AQ18" s="40">
        <v>273930</v>
      </c>
      <c r="AR18" s="40">
        <v>966621</v>
      </c>
      <c r="AS18" s="40">
        <v>1522281</v>
      </c>
      <c r="AT18" s="40">
        <v>2296371</v>
      </c>
      <c r="AU18" s="40">
        <v>1090763</v>
      </c>
      <c r="AV18" s="40">
        <v>327806</v>
      </c>
      <c r="AW18" s="40">
        <v>471918</v>
      </c>
      <c r="AX18" s="40">
        <v>28715</v>
      </c>
      <c r="AY18" s="40">
        <v>973925</v>
      </c>
      <c r="AZ18" s="40">
        <v>1312099</v>
      </c>
      <c r="BA18" s="40">
        <v>5111691.5599999996</v>
      </c>
      <c r="BB18" s="40">
        <v>80782</v>
      </c>
      <c r="BC18" s="40">
        <v>7053865</v>
      </c>
      <c r="BD18" s="40">
        <v>199200</v>
      </c>
      <c r="BE18" s="40">
        <v>0</v>
      </c>
      <c r="BF18" s="40">
        <v>3811745</v>
      </c>
      <c r="BG18" s="40">
        <v>0</v>
      </c>
      <c r="BH18" s="40">
        <v>0</v>
      </c>
      <c r="BI18" s="40">
        <v>1513699.5</v>
      </c>
      <c r="BJ18" s="40">
        <v>470547</v>
      </c>
      <c r="BK18" s="40">
        <v>1238864.5</v>
      </c>
      <c r="BL18" s="40">
        <v>517499</v>
      </c>
      <c r="BM18" s="40">
        <v>2243607</v>
      </c>
      <c r="BN18" s="40">
        <v>168241</v>
      </c>
      <c r="BO18" s="40">
        <v>126293</v>
      </c>
      <c r="BP18" s="40">
        <v>2149067</v>
      </c>
      <c r="BQ18" s="40">
        <v>497551</v>
      </c>
      <c r="BR18" s="40">
        <v>7421236</v>
      </c>
      <c r="BS18" s="40">
        <v>331241</v>
      </c>
      <c r="BT18" s="40">
        <v>2492330</v>
      </c>
      <c r="BU18" s="40">
        <v>1257502.07</v>
      </c>
      <c r="BV18" s="40">
        <v>160454</v>
      </c>
      <c r="BW18" s="40">
        <v>835494</v>
      </c>
      <c r="BX18" s="40">
        <v>1338312.48</v>
      </c>
      <c r="BY18" s="40">
        <v>1228770</v>
      </c>
      <c r="BZ18" s="40">
        <v>900460</v>
      </c>
      <c r="CA18" s="40">
        <v>1334027.47</v>
      </c>
      <c r="CB18" s="40">
        <v>587290</v>
      </c>
      <c r="CC18" s="40">
        <v>299960</v>
      </c>
      <c r="CD18" s="40">
        <v>710581</v>
      </c>
      <c r="CE18" s="40">
        <v>2539400</v>
      </c>
      <c r="CF18" s="40">
        <v>0</v>
      </c>
      <c r="CG18" s="40">
        <v>624745</v>
      </c>
      <c r="CH18" s="40">
        <v>922316</v>
      </c>
      <c r="CI18" s="40">
        <v>338578</v>
      </c>
      <c r="CJ18" s="40">
        <v>4445389</v>
      </c>
      <c r="CK18" s="40">
        <v>742585</v>
      </c>
      <c r="CL18" s="40">
        <v>101950</v>
      </c>
      <c r="CO18" t="str">
        <f>VLOOKUP(A18,[1]รายการ!$A$14:$D$161,3,FALSE)</f>
        <v>LC</v>
      </c>
      <c r="CP18" t="str">
        <f>VLOOKUP(A18,[1]รายการ!$A$14:$D$161,4,FALSE)</f>
        <v>บำรุง</v>
      </c>
    </row>
    <row r="19" spans="1:94" s="36" customFormat="1">
      <c r="A19" s="39" t="s">
        <v>1948</v>
      </c>
      <c r="B19" s="39" t="s">
        <v>1949</v>
      </c>
      <c r="C19" s="40">
        <v>36552133</v>
      </c>
      <c r="D19" s="40">
        <v>6551280</v>
      </c>
      <c r="E19" s="40">
        <v>651490</v>
      </c>
      <c r="F19" s="40">
        <v>3755180</v>
      </c>
      <c r="G19" s="40">
        <v>3553507</v>
      </c>
      <c r="H19" s="40">
        <v>6269099.1699999999</v>
      </c>
      <c r="I19" s="40">
        <v>2931200</v>
      </c>
      <c r="J19" s="40">
        <v>9381112.1699999999</v>
      </c>
      <c r="K19" s="40">
        <v>4100642.28</v>
      </c>
      <c r="L19" s="40">
        <v>3556242.95</v>
      </c>
      <c r="M19" s="40">
        <v>12557955</v>
      </c>
      <c r="N19" s="40">
        <v>1450270</v>
      </c>
      <c r="O19" s="40">
        <v>21337974.510000002</v>
      </c>
      <c r="P19" s="40">
        <v>4759801</v>
      </c>
      <c r="Q19" s="40">
        <v>5982231.71</v>
      </c>
      <c r="R19" s="40">
        <v>7465124.5199999996</v>
      </c>
      <c r="S19" s="40">
        <v>6533091.3600000003</v>
      </c>
      <c r="T19" s="40">
        <v>5369780</v>
      </c>
      <c r="U19" s="40">
        <v>5607934</v>
      </c>
      <c r="V19" s="40">
        <v>2935860</v>
      </c>
      <c r="W19" s="40">
        <v>44195975.840000004</v>
      </c>
      <c r="X19" s="40">
        <v>2847267.67</v>
      </c>
      <c r="Y19" s="40">
        <v>5778880</v>
      </c>
      <c r="Z19" s="40">
        <v>6241984</v>
      </c>
      <c r="AA19" s="40">
        <v>3938040</v>
      </c>
      <c r="AB19" s="40">
        <v>3813558.33</v>
      </c>
      <c r="AC19" s="40">
        <v>4254510</v>
      </c>
      <c r="AD19" s="40">
        <v>13792734.939999999</v>
      </c>
      <c r="AE19" s="40">
        <v>1921541.92</v>
      </c>
      <c r="AF19" s="40">
        <v>4028531</v>
      </c>
      <c r="AG19" s="40">
        <v>982630</v>
      </c>
      <c r="AH19" s="40">
        <v>11443435</v>
      </c>
      <c r="AI19" s="40">
        <v>4740190</v>
      </c>
      <c r="AJ19" s="40">
        <v>407774.74</v>
      </c>
      <c r="AK19" s="40">
        <v>93260948.200000003</v>
      </c>
      <c r="AL19" s="40">
        <v>4153560</v>
      </c>
      <c r="AM19" s="40">
        <v>6928864</v>
      </c>
      <c r="AN19" s="40">
        <v>5132135.68</v>
      </c>
      <c r="AO19" s="40">
        <v>11454609.779999999</v>
      </c>
      <c r="AP19" s="40">
        <v>3048745.16</v>
      </c>
      <c r="AQ19" s="40">
        <v>3452320</v>
      </c>
      <c r="AR19" s="40">
        <v>14037743</v>
      </c>
      <c r="AS19" s="40">
        <v>4626881</v>
      </c>
      <c r="AT19" s="40">
        <v>7859113.8700000001</v>
      </c>
      <c r="AU19" s="40">
        <v>10735960</v>
      </c>
      <c r="AV19" s="40">
        <v>6050832.6699999999</v>
      </c>
      <c r="AW19" s="40">
        <v>2965035.48</v>
      </c>
      <c r="AX19" s="40">
        <v>7315972.6200000001</v>
      </c>
      <c r="AY19" s="40">
        <v>5668015.1600000001</v>
      </c>
      <c r="AZ19" s="40">
        <v>4399830</v>
      </c>
      <c r="BA19" s="40">
        <v>1778390.29</v>
      </c>
      <c r="BB19" s="40">
        <v>7538176.9299999997</v>
      </c>
      <c r="BC19" s="40">
        <v>26353047.98</v>
      </c>
      <c r="BD19" s="40">
        <v>7736613</v>
      </c>
      <c r="BE19" s="40">
        <v>3411171</v>
      </c>
      <c r="BF19" s="40">
        <v>4494702.0999999996</v>
      </c>
      <c r="BG19" s="40">
        <v>19265841</v>
      </c>
      <c r="BH19" s="40">
        <v>3147405.2</v>
      </c>
      <c r="BI19" s="40">
        <v>1402278</v>
      </c>
      <c r="BJ19" s="40">
        <v>2122608</v>
      </c>
      <c r="BK19" s="40">
        <v>1400876</v>
      </c>
      <c r="BL19" s="40">
        <v>21972790.609999999</v>
      </c>
      <c r="BM19" s="40">
        <v>7672386.0599999996</v>
      </c>
      <c r="BN19" s="40">
        <v>6182986.2599999998</v>
      </c>
      <c r="BO19" s="40">
        <v>8771141.3900000006</v>
      </c>
      <c r="BP19" s="40">
        <v>0</v>
      </c>
      <c r="BQ19" s="40">
        <v>4820867.4000000004</v>
      </c>
      <c r="BR19" s="40">
        <v>108797633</v>
      </c>
      <c r="BS19" s="40">
        <v>6837061.8600000003</v>
      </c>
      <c r="BT19" s="40">
        <v>6671020</v>
      </c>
      <c r="BU19" s="40">
        <v>17978588.190000001</v>
      </c>
      <c r="BV19" s="40">
        <v>1273522</v>
      </c>
      <c r="BW19" s="40">
        <v>3838719.5</v>
      </c>
      <c r="BX19" s="40">
        <v>14602451.75</v>
      </c>
      <c r="BY19" s="40">
        <v>2618204</v>
      </c>
      <c r="BZ19" s="40">
        <v>5273110</v>
      </c>
      <c r="CA19" s="40">
        <v>5117226</v>
      </c>
      <c r="CB19" s="40">
        <v>5796480.9699999997</v>
      </c>
      <c r="CC19" s="40">
        <v>15951333.779999999</v>
      </c>
      <c r="CD19" s="40">
        <v>6013695</v>
      </c>
      <c r="CE19" s="40">
        <v>12276420</v>
      </c>
      <c r="CF19" s="40">
        <v>3356396.16</v>
      </c>
      <c r="CG19" s="40">
        <v>3154650</v>
      </c>
      <c r="CH19" s="40">
        <v>2954548</v>
      </c>
      <c r="CI19" s="40">
        <v>1817652.22</v>
      </c>
      <c r="CJ19" s="40">
        <v>2736775.68</v>
      </c>
      <c r="CK19" s="40">
        <v>3013482</v>
      </c>
      <c r="CL19" s="40">
        <v>515220</v>
      </c>
      <c r="CO19" t="str">
        <f>VLOOKUP(A19,[1]รายการ!$A$14:$D$161,3,FALSE)</f>
        <v>LC</v>
      </c>
      <c r="CP19" t="str">
        <f>VLOOKUP(A19,[1]รายการ!$A$14:$D$161,4,FALSE)</f>
        <v>บำรุง</v>
      </c>
    </row>
    <row r="20" spans="1:94" s="36" customFormat="1">
      <c r="A20" s="39" t="s">
        <v>1950</v>
      </c>
      <c r="B20" s="39" t="s">
        <v>1951</v>
      </c>
      <c r="C20" s="40">
        <v>8552214</v>
      </c>
      <c r="D20" s="40">
        <v>3335280</v>
      </c>
      <c r="E20" s="40">
        <v>4990250</v>
      </c>
      <c r="F20" s="40">
        <v>1213588</v>
      </c>
      <c r="G20" s="40">
        <v>449540</v>
      </c>
      <c r="H20" s="40">
        <v>1860246</v>
      </c>
      <c r="I20" s="40">
        <v>736130</v>
      </c>
      <c r="J20" s="40">
        <v>480137.74</v>
      </c>
      <c r="K20" s="40">
        <v>3259680</v>
      </c>
      <c r="L20" s="40">
        <v>1766801.7</v>
      </c>
      <c r="M20" s="40">
        <v>1848288</v>
      </c>
      <c r="N20" s="40">
        <v>440330</v>
      </c>
      <c r="O20" s="40">
        <v>14249666.07</v>
      </c>
      <c r="P20" s="40">
        <v>3908698</v>
      </c>
      <c r="Q20" s="40">
        <v>4266399.16</v>
      </c>
      <c r="R20" s="40">
        <v>4632540</v>
      </c>
      <c r="S20" s="40">
        <v>3054353.67</v>
      </c>
      <c r="T20" s="40">
        <v>1872890</v>
      </c>
      <c r="U20" s="40">
        <v>1743900</v>
      </c>
      <c r="V20" s="40">
        <v>2277650</v>
      </c>
      <c r="W20" s="40">
        <v>10529190.93</v>
      </c>
      <c r="X20" s="40">
        <v>2331071.5</v>
      </c>
      <c r="Y20" s="40">
        <v>3104839.5</v>
      </c>
      <c r="Z20" s="40">
        <v>1364300</v>
      </c>
      <c r="AA20" s="40">
        <v>0</v>
      </c>
      <c r="AB20" s="40">
        <v>1409260</v>
      </c>
      <c r="AC20" s="40">
        <v>0</v>
      </c>
      <c r="AD20" s="40">
        <v>1491150</v>
      </c>
      <c r="AE20" s="40">
        <v>313990</v>
      </c>
      <c r="AF20" s="40">
        <v>1138680</v>
      </c>
      <c r="AG20" s="40">
        <v>4334137.6900000004</v>
      </c>
      <c r="AH20" s="40">
        <v>1171130</v>
      </c>
      <c r="AI20" s="40">
        <v>1046710</v>
      </c>
      <c r="AJ20" s="40">
        <v>3467497.04</v>
      </c>
      <c r="AK20" s="40">
        <v>26652240</v>
      </c>
      <c r="AL20" s="40">
        <v>1617250</v>
      </c>
      <c r="AM20" s="40">
        <v>663710</v>
      </c>
      <c r="AN20" s="40">
        <v>8479941.2799999993</v>
      </c>
      <c r="AO20" s="40">
        <v>894132</v>
      </c>
      <c r="AP20" s="40">
        <v>4107682.67</v>
      </c>
      <c r="AQ20" s="40">
        <v>1654714.13</v>
      </c>
      <c r="AR20" s="40">
        <v>11325972</v>
      </c>
      <c r="AS20" s="40">
        <v>2392320</v>
      </c>
      <c r="AT20" s="40">
        <v>8049834.5700000003</v>
      </c>
      <c r="AU20" s="40">
        <v>4555438</v>
      </c>
      <c r="AV20" s="40">
        <v>1935884</v>
      </c>
      <c r="AW20" s="40">
        <v>1775220</v>
      </c>
      <c r="AX20" s="40">
        <v>3331046.62</v>
      </c>
      <c r="AY20" s="40">
        <v>2070370</v>
      </c>
      <c r="AZ20" s="40">
        <v>2917130</v>
      </c>
      <c r="BA20" s="40">
        <v>27106615.809999999</v>
      </c>
      <c r="BB20" s="40">
        <v>1231370.97</v>
      </c>
      <c r="BC20" s="40">
        <v>10005238.720000001</v>
      </c>
      <c r="BD20" s="40">
        <v>4127008</v>
      </c>
      <c r="BE20" s="40">
        <v>1388850</v>
      </c>
      <c r="BF20" s="40">
        <v>1702090.71</v>
      </c>
      <c r="BG20" s="40">
        <v>5421545</v>
      </c>
      <c r="BH20" s="40">
        <v>1606076.65</v>
      </c>
      <c r="BI20" s="40">
        <v>1385430</v>
      </c>
      <c r="BJ20" s="40">
        <v>2268290</v>
      </c>
      <c r="BK20" s="40">
        <v>1893455.46</v>
      </c>
      <c r="BL20" s="40">
        <v>18252442</v>
      </c>
      <c r="BM20" s="40">
        <v>2294153.94</v>
      </c>
      <c r="BN20" s="40">
        <v>1561979.99</v>
      </c>
      <c r="BO20" s="40">
        <v>4337763.2</v>
      </c>
      <c r="BP20" s="40">
        <v>6723660</v>
      </c>
      <c r="BQ20" s="40">
        <v>1070846.2</v>
      </c>
      <c r="BR20" s="40">
        <v>51130066</v>
      </c>
      <c r="BS20" s="40">
        <v>3334320</v>
      </c>
      <c r="BT20" s="40">
        <v>2371380</v>
      </c>
      <c r="BU20" s="40">
        <v>7033736.4299999997</v>
      </c>
      <c r="BV20" s="40">
        <v>1842420.02</v>
      </c>
      <c r="BW20" s="40">
        <v>5013316</v>
      </c>
      <c r="BX20" s="40">
        <v>6999347.0999999996</v>
      </c>
      <c r="BY20" s="40">
        <v>2770350</v>
      </c>
      <c r="BZ20" s="40">
        <v>2281200.6400000001</v>
      </c>
      <c r="CA20" s="40">
        <v>1885720</v>
      </c>
      <c r="CB20" s="40">
        <v>2308888.71</v>
      </c>
      <c r="CC20" s="40">
        <v>2542815</v>
      </c>
      <c r="CD20" s="40">
        <v>3742204</v>
      </c>
      <c r="CE20" s="40">
        <v>5566977.4699999997</v>
      </c>
      <c r="CF20" s="40">
        <v>1346380</v>
      </c>
      <c r="CG20" s="40">
        <v>2653710</v>
      </c>
      <c r="CH20" s="40">
        <v>2481833.66</v>
      </c>
      <c r="CI20" s="40">
        <v>3048400</v>
      </c>
      <c r="CJ20" s="40">
        <v>20886170.079999998</v>
      </c>
      <c r="CK20" s="40">
        <v>1410480</v>
      </c>
      <c r="CL20" s="40">
        <v>3688240.05</v>
      </c>
      <c r="CO20" t="str">
        <f>VLOOKUP(A20,[1]รายการ!$A$14:$D$161,3,FALSE)</f>
        <v>LC</v>
      </c>
      <c r="CP20" t="str">
        <f>VLOOKUP(A20,[1]รายการ!$A$14:$D$161,4,FALSE)</f>
        <v>บำรุง</v>
      </c>
    </row>
    <row r="21" spans="1:94" s="36" customFormat="1">
      <c r="A21" s="39" t="s">
        <v>1952</v>
      </c>
      <c r="B21" s="39" t="s">
        <v>1953</v>
      </c>
      <c r="C21" s="40">
        <v>68426</v>
      </c>
      <c r="D21" s="40">
        <v>984360</v>
      </c>
      <c r="E21" s="40">
        <v>0</v>
      </c>
      <c r="F21" s="40">
        <v>2029825</v>
      </c>
      <c r="G21" s="40">
        <v>2302311</v>
      </c>
      <c r="H21" s="40">
        <v>0</v>
      </c>
      <c r="I21" s="40">
        <v>629085</v>
      </c>
      <c r="J21" s="40">
        <v>1951702</v>
      </c>
      <c r="K21" s="40">
        <v>2010448.72</v>
      </c>
      <c r="L21" s="40">
        <v>581355</v>
      </c>
      <c r="M21" s="40">
        <v>99200</v>
      </c>
      <c r="N21" s="40">
        <v>0</v>
      </c>
      <c r="O21" s="40">
        <v>7093519.4199999999</v>
      </c>
      <c r="P21" s="40">
        <v>0</v>
      </c>
      <c r="Q21" s="40">
        <v>35170</v>
      </c>
      <c r="R21" s="40">
        <v>1594050.26</v>
      </c>
      <c r="S21" s="40">
        <v>218791.25</v>
      </c>
      <c r="T21" s="40">
        <v>375765</v>
      </c>
      <c r="U21" s="40">
        <v>1206921</v>
      </c>
      <c r="V21" s="40">
        <v>163967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13950</v>
      </c>
      <c r="AC21" s="40">
        <v>0</v>
      </c>
      <c r="AD21" s="40">
        <v>356141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1618820</v>
      </c>
      <c r="AL21" s="40">
        <v>64290</v>
      </c>
      <c r="AM21" s="40">
        <v>0</v>
      </c>
      <c r="AN21" s="40">
        <v>1783443.13</v>
      </c>
      <c r="AO21" s="40">
        <v>0</v>
      </c>
      <c r="AP21" s="40">
        <v>0</v>
      </c>
      <c r="AQ21" s="40">
        <v>0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>
        <v>130200</v>
      </c>
      <c r="AX21" s="40">
        <v>0</v>
      </c>
      <c r="AY21" s="40">
        <v>48520</v>
      </c>
      <c r="AZ21" s="40">
        <v>0</v>
      </c>
      <c r="BA21" s="40">
        <v>0</v>
      </c>
      <c r="BB21" s="40">
        <v>0</v>
      </c>
      <c r="BC21" s="40">
        <v>0</v>
      </c>
      <c r="BD21" s="40">
        <v>4202220</v>
      </c>
      <c r="BE21" s="40">
        <v>1888037</v>
      </c>
      <c r="BF21" s="40">
        <v>0</v>
      </c>
      <c r="BG21" s="40">
        <v>20552227.5</v>
      </c>
      <c r="BH21" s="40">
        <v>664895.09</v>
      </c>
      <c r="BI21" s="40">
        <v>50400</v>
      </c>
      <c r="BJ21" s="40">
        <v>1351525</v>
      </c>
      <c r="BK21" s="40">
        <v>0</v>
      </c>
      <c r="BL21" s="40">
        <v>0</v>
      </c>
      <c r="BM21" s="40">
        <v>0</v>
      </c>
      <c r="BN21" s="40">
        <v>63600</v>
      </c>
      <c r="BO21" s="40">
        <v>0</v>
      </c>
      <c r="BP21" s="40">
        <v>0</v>
      </c>
      <c r="BQ21" s="40">
        <v>500437.5</v>
      </c>
      <c r="BR21" s="40">
        <v>0</v>
      </c>
      <c r="BS21" s="40">
        <v>0</v>
      </c>
      <c r="BT21" s="40">
        <v>0</v>
      </c>
      <c r="BU21" s="40">
        <v>0</v>
      </c>
      <c r="BV21" s="40">
        <v>62900</v>
      </c>
      <c r="BW21" s="40">
        <v>0</v>
      </c>
      <c r="BX21" s="40">
        <v>0</v>
      </c>
      <c r="BY21" s="40">
        <v>60900</v>
      </c>
      <c r="BZ21" s="40">
        <v>0</v>
      </c>
      <c r="CA21" s="40">
        <v>0</v>
      </c>
      <c r="CB21" s="40">
        <v>0</v>
      </c>
      <c r="CC21" s="40">
        <v>0</v>
      </c>
      <c r="CD21" s="40">
        <v>0</v>
      </c>
      <c r="CE21" s="40">
        <v>0</v>
      </c>
      <c r="CF21" s="40">
        <v>381270</v>
      </c>
      <c r="CG21" s="40">
        <v>0</v>
      </c>
      <c r="CH21" s="40">
        <v>0</v>
      </c>
      <c r="CI21" s="40">
        <v>5500</v>
      </c>
      <c r="CJ21" s="40">
        <v>0</v>
      </c>
      <c r="CK21" s="40">
        <v>0</v>
      </c>
      <c r="CL21" s="40">
        <v>0</v>
      </c>
      <c r="CO21" t="str">
        <f>VLOOKUP(A21,[1]รายการ!$A$14:$D$161,3,FALSE)</f>
        <v>LC</v>
      </c>
      <c r="CP21" t="str">
        <f>VLOOKUP(A21,[1]รายการ!$A$14:$D$161,4,FALSE)</f>
        <v>บำรุง</v>
      </c>
    </row>
    <row r="22" spans="1:94" s="36" customFormat="1">
      <c r="A22" s="39" t="s">
        <v>1954</v>
      </c>
      <c r="B22" s="39" t="s">
        <v>1955</v>
      </c>
      <c r="C22" s="40">
        <v>226250</v>
      </c>
      <c r="D22" s="40">
        <v>0</v>
      </c>
      <c r="E22" s="40">
        <v>4274726.24</v>
      </c>
      <c r="F22" s="40">
        <v>304177</v>
      </c>
      <c r="G22" s="40">
        <v>0</v>
      </c>
      <c r="H22" s="40">
        <v>153920</v>
      </c>
      <c r="I22" s="40">
        <v>0</v>
      </c>
      <c r="J22" s="40">
        <v>57906</v>
      </c>
      <c r="K22" s="40">
        <v>776364.5</v>
      </c>
      <c r="L22" s="40">
        <v>202320</v>
      </c>
      <c r="M22" s="40">
        <v>0</v>
      </c>
      <c r="N22" s="40">
        <v>0</v>
      </c>
      <c r="O22" s="40">
        <v>3429529.88</v>
      </c>
      <c r="P22" s="40">
        <v>0</v>
      </c>
      <c r="Q22" s="40">
        <v>248340</v>
      </c>
      <c r="R22" s="40">
        <v>190984.25</v>
      </c>
      <c r="S22" s="40">
        <v>191185.99</v>
      </c>
      <c r="T22" s="40">
        <v>787409</v>
      </c>
      <c r="U22" s="40">
        <v>625428</v>
      </c>
      <c r="V22" s="40">
        <v>482412.62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173155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11655</v>
      </c>
      <c r="AK22" s="40">
        <v>51518</v>
      </c>
      <c r="AL22" s="40">
        <v>0</v>
      </c>
      <c r="AM22" s="40">
        <v>0</v>
      </c>
      <c r="AN22" s="40">
        <v>1072536.76</v>
      </c>
      <c r="AO22" s="40">
        <v>0</v>
      </c>
      <c r="AP22" s="40">
        <v>0</v>
      </c>
      <c r="AQ22" s="40">
        <v>16603.54</v>
      </c>
      <c r="AR22" s="40">
        <v>198000</v>
      </c>
      <c r="AS22" s="40">
        <v>0</v>
      </c>
      <c r="AT22" s="40">
        <v>0</v>
      </c>
      <c r="AU22" s="40">
        <v>0</v>
      </c>
      <c r="AV22" s="40">
        <v>0</v>
      </c>
      <c r="AW22" s="40">
        <v>97500</v>
      </c>
      <c r="AX22" s="40">
        <v>0</v>
      </c>
      <c r="AY22" s="40">
        <v>0</v>
      </c>
      <c r="AZ22" s="40">
        <v>0</v>
      </c>
      <c r="BA22" s="40">
        <v>0</v>
      </c>
      <c r="BB22" s="40">
        <v>0</v>
      </c>
      <c r="BC22" s="40">
        <v>0</v>
      </c>
      <c r="BD22" s="40">
        <v>213060</v>
      </c>
      <c r="BE22" s="40">
        <v>0</v>
      </c>
      <c r="BF22" s="40">
        <v>0</v>
      </c>
      <c r="BG22" s="40">
        <v>12399670</v>
      </c>
      <c r="BH22" s="40">
        <v>816568.51</v>
      </c>
      <c r="BI22" s="40">
        <v>131600</v>
      </c>
      <c r="BJ22" s="40">
        <v>526400</v>
      </c>
      <c r="BK22" s="40">
        <v>0</v>
      </c>
      <c r="BL22" s="40">
        <v>0</v>
      </c>
      <c r="BM22" s="40">
        <v>0</v>
      </c>
      <c r="BN22" s="40">
        <v>0</v>
      </c>
      <c r="BO22" s="40">
        <v>0</v>
      </c>
      <c r="BP22" s="40">
        <v>0</v>
      </c>
      <c r="BQ22" s="40">
        <v>0</v>
      </c>
      <c r="BR22" s="40">
        <v>0</v>
      </c>
      <c r="BS22" s="40">
        <v>0</v>
      </c>
      <c r="BT22" s="40">
        <v>0</v>
      </c>
      <c r="BU22" s="40">
        <v>0</v>
      </c>
      <c r="BV22" s="40">
        <v>0</v>
      </c>
      <c r="BW22" s="40">
        <v>0</v>
      </c>
      <c r="BX22" s="40">
        <v>0</v>
      </c>
      <c r="BY22" s="40">
        <v>16200</v>
      </c>
      <c r="BZ22" s="40">
        <v>0</v>
      </c>
      <c r="CA22" s="40">
        <v>0</v>
      </c>
      <c r="CB22" s="40">
        <v>0</v>
      </c>
      <c r="CC22" s="40">
        <v>0</v>
      </c>
      <c r="CD22" s="40">
        <v>0</v>
      </c>
      <c r="CE22" s="40">
        <v>0</v>
      </c>
      <c r="CF22" s="40">
        <v>0</v>
      </c>
      <c r="CG22" s="40">
        <v>37500</v>
      </c>
      <c r="CH22" s="40">
        <v>0</v>
      </c>
      <c r="CI22" s="40">
        <v>0</v>
      </c>
      <c r="CJ22" s="40">
        <v>0</v>
      </c>
      <c r="CK22" s="40">
        <v>0</v>
      </c>
      <c r="CL22" s="40">
        <v>1294412.5</v>
      </c>
      <c r="CO22" t="str">
        <f>VLOOKUP(A22,[1]รายการ!$A$14:$D$161,3,FALSE)</f>
        <v>LC</v>
      </c>
      <c r="CP22" t="str">
        <f>VLOOKUP(A22,[1]รายการ!$A$14:$D$161,4,FALSE)</f>
        <v>บำรุง</v>
      </c>
    </row>
    <row r="23" spans="1:94">
      <c r="A23" s="38" t="s">
        <v>2139</v>
      </c>
      <c r="B23" s="38" t="s">
        <v>2140</v>
      </c>
      <c r="C23" s="37">
        <v>5669150.1699999999</v>
      </c>
      <c r="D23" s="37">
        <v>0</v>
      </c>
      <c r="E23" s="37">
        <v>216000</v>
      </c>
      <c r="F23" s="37">
        <v>628440</v>
      </c>
      <c r="G23" s="37">
        <v>307440</v>
      </c>
      <c r="H23" s="37">
        <v>0</v>
      </c>
      <c r="I23" s="37">
        <v>529081</v>
      </c>
      <c r="J23" s="37">
        <v>572300</v>
      </c>
      <c r="K23" s="37">
        <v>234720</v>
      </c>
      <c r="L23" s="37">
        <v>0</v>
      </c>
      <c r="M23" s="37">
        <v>0</v>
      </c>
      <c r="N23" s="37">
        <v>185490</v>
      </c>
      <c r="O23" s="37">
        <v>981611.94</v>
      </c>
      <c r="P23" s="37">
        <v>0</v>
      </c>
      <c r="Q23" s="37">
        <v>831950</v>
      </c>
      <c r="R23" s="37">
        <v>464580</v>
      </c>
      <c r="S23" s="37">
        <v>630690</v>
      </c>
      <c r="T23" s="37">
        <v>1096148.33</v>
      </c>
      <c r="U23" s="37">
        <v>273000</v>
      </c>
      <c r="V23" s="37">
        <v>0</v>
      </c>
      <c r="W23" s="37">
        <v>3047288.06</v>
      </c>
      <c r="X23" s="37">
        <v>273000</v>
      </c>
      <c r="Y23" s="37">
        <v>0</v>
      </c>
      <c r="Z23" s="37">
        <v>280220</v>
      </c>
      <c r="AA23" s="37">
        <v>273000</v>
      </c>
      <c r="AB23" s="37">
        <v>345280</v>
      </c>
      <c r="AC23" s="37">
        <v>0</v>
      </c>
      <c r="AD23" s="37">
        <v>513762.56</v>
      </c>
      <c r="AE23" s="37">
        <v>273000</v>
      </c>
      <c r="AF23" s="37">
        <v>113750</v>
      </c>
      <c r="AG23" s="37">
        <v>0</v>
      </c>
      <c r="AH23" s="37">
        <v>136500</v>
      </c>
      <c r="AI23" s="37">
        <v>260920</v>
      </c>
      <c r="AJ23" s="37">
        <v>0</v>
      </c>
      <c r="AK23" s="37">
        <v>2618412.42</v>
      </c>
      <c r="AL23" s="37">
        <v>461590</v>
      </c>
      <c r="AM23" s="37">
        <v>284895</v>
      </c>
      <c r="AN23" s="37">
        <v>1056448.33</v>
      </c>
      <c r="AO23" s="37">
        <v>143020</v>
      </c>
      <c r="AP23" s="37">
        <v>180000</v>
      </c>
      <c r="AQ23" s="37">
        <v>273000</v>
      </c>
      <c r="AR23" s="37">
        <v>812876</v>
      </c>
      <c r="AS23" s="37">
        <v>92716.66</v>
      </c>
      <c r="AT23" s="37">
        <v>1140940.33</v>
      </c>
      <c r="AU23" s="37">
        <v>309008.33</v>
      </c>
      <c r="AV23" s="37">
        <v>553576.32999999996</v>
      </c>
      <c r="AW23" s="37">
        <v>297318.33</v>
      </c>
      <c r="AX23" s="37">
        <v>473930</v>
      </c>
      <c r="AY23" s="37">
        <v>489650</v>
      </c>
      <c r="AZ23" s="37">
        <v>513300</v>
      </c>
      <c r="BA23" s="37">
        <v>1141830</v>
      </c>
      <c r="BB23" s="37">
        <v>0</v>
      </c>
      <c r="BC23" s="37">
        <v>185033.32</v>
      </c>
      <c r="BD23" s="37">
        <v>1536132.9</v>
      </c>
      <c r="BE23" s="37">
        <v>273000</v>
      </c>
      <c r="BF23" s="37">
        <v>509160</v>
      </c>
      <c r="BG23" s="37">
        <v>283920</v>
      </c>
      <c r="BH23" s="37">
        <v>0</v>
      </c>
      <c r="BI23" s="37">
        <v>0</v>
      </c>
      <c r="BJ23" s="37">
        <v>0</v>
      </c>
      <c r="BK23" s="37">
        <v>0</v>
      </c>
      <c r="BL23" s="37">
        <v>1048048</v>
      </c>
      <c r="BM23" s="37">
        <v>789945.12</v>
      </c>
      <c r="BN23" s="37">
        <v>0</v>
      </c>
      <c r="BO23" s="37">
        <v>735800</v>
      </c>
      <c r="BP23" s="37">
        <v>189520</v>
      </c>
      <c r="BQ23" s="37">
        <v>304250</v>
      </c>
      <c r="BR23" s="37">
        <v>3063517.67</v>
      </c>
      <c r="BS23" s="37">
        <v>0</v>
      </c>
      <c r="BT23" s="37">
        <v>0</v>
      </c>
      <c r="BU23" s="37">
        <v>840980</v>
      </c>
      <c r="BV23" s="37">
        <v>273000</v>
      </c>
      <c r="BW23" s="37">
        <v>0</v>
      </c>
      <c r="BX23" s="37">
        <v>1079847.22</v>
      </c>
      <c r="BY23" s="37">
        <v>0</v>
      </c>
      <c r="BZ23" s="37">
        <v>0</v>
      </c>
      <c r="CA23" s="37">
        <v>0</v>
      </c>
      <c r="CB23" s="37">
        <v>0</v>
      </c>
      <c r="CC23" s="37">
        <v>628505.16</v>
      </c>
      <c r="CD23" s="37">
        <v>628770</v>
      </c>
      <c r="CE23" s="37">
        <v>453002.58</v>
      </c>
      <c r="CF23" s="37">
        <v>0</v>
      </c>
      <c r="CG23" s="37">
        <v>302670</v>
      </c>
      <c r="CH23" s="37">
        <v>392698.71</v>
      </c>
      <c r="CI23" s="37">
        <v>0</v>
      </c>
      <c r="CJ23" s="37">
        <v>613290.31999999995</v>
      </c>
      <c r="CK23" s="37">
        <v>207398.7</v>
      </c>
      <c r="CL23" s="37">
        <v>0</v>
      </c>
      <c r="CO23" t="str">
        <f>VLOOKUP(A23,[1]รายการ!$A$14:$D$161,3,FALSE)</f>
        <v>LC</v>
      </c>
      <c r="CP23" t="str">
        <f>VLOOKUP(A23,[1]รายการ!$A$14:$D$161,4,FALSE)</f>
        <v>งปม.</v>
      </c>
    </row>
    <row r="24" spans="1:94">
      <c r="A24" s="38" t="s">
        <v>2141</v>
      </c>
      <c r="B24" s="38" t="s">
        <v>2142</v>
      </c>
      <c r="C24" s="37">
        <v>5905739</v>
      </c>
      <c r="D24" s="37">
        <v>504002</v>
      </c>
      <c r="E24" s="37">
        <v>687490</v>
      </c>
      <c r="F24" s="37">
        <v>339360</v>
      </c>
      <c r="G24" s="37">
        <v>521400</v>
      </c>
      <c r="H24" s="37">
        <v>1017240</v>
      </c>
      <c r="I24" s="37">
        <v>464271</v>
      </c>
      <c r="J24" s="37">
        <v>361940</v>
      </c>
      <c r="K24" s="37">
        <v>800060</v>
      </c>
      <c r="L24" s="37">
        <v>277536</v>
      </c>
      <c r="M24" s="37">
        <v>975121.8</v>
      </c>
      <c r="N24" s="37">
        <v>802490</v>
      </c>
      <c r="O24" s="37">
        <v>3048557.66</v>
      </c>
      <c r="P24" s="37">
        <v>802320</v>
      </c>
      <c r="Q24" s="37">
        <v>657960</v>
      </c>
      <c r="R24" s="37">
        <v>835840</v>
      </c>
      <c r="S24" s="37">
        <v>594580</v>
      </c>
      <c r="T24" s="37">
        <v>459340.65</v>
      </c>
      <c r="U24" s="37">
        <v>1527050</v>
      </c>
      <c r="V24" s="37">
        <v>630880.65</v>
      </c>
      <c r="W24" s="37">
        <v>6471280</v>
      </c>
      <c r="X24" s="37">
        <v>556080</v>
      </c>
      <c r="Y24" s="37">
        <v>237720</v>
      </c>
      <c r="Z24" s="37">
        <v>352420</v>
      </c>
      <c r="AA24" s="37">
        <v>762960</v>
      </c>
      <c r="AB24" s="37">
        <v>624700</v>
      </c>
      <c r="AC24" s="37">
        <v>246380</v>
      </c>
      <c r="AD24" s="37">
        <v>445030</v>
      </c>
      <c r="AE24" s="37">
        <v>823080</v>
      </c>
      <c r="AF24" s="37">
        <v>773280</v>
      </c>
      <c r="AG24" s="37">
        <v>1168840</v>
      </c>
      <c r="AH24" s="37">
        <v>763620</v>
      </c>
      <c r="AI24" s="37">
        <v>1013340</v>
      </c>
      <c r="AJ24" s="37">
        <v>265200</v>
      </c>
      <c r="AK24" s="37">
        <v>5663855.3200000003</v>
      </c>
      <c r="AL24" s="37">
        <v>311990</v>
      </c>
      <c r="AM24" s="37">
        <v>447645</v>
      </c>
      <c r="AN24" s="37">
        <v>1169097</v>
      </c>
      <c r="AO24" s="37">
        <v>892878</v>
      </c>
      <c r="AP24" s="37">
        <v>1125480</v>
      </c>
      <c r="AQ24" s="37">
        <v>658920</v>
      </c>
      <c r="AR24" s="37">
        <v>953510</v>
      </c>
      <c r="AS24" s="37">
        <v>444600</v>
      </c>
      <c r="AT24" s="37">
        <v>640830</v>
      </c>
      <c r="AU24" s="37">
        <v>475200</v>
      </c>
      <c r="AV24" s="37">
        <v>166904</v>
      </c>
      <c r="AW24" s="37">
        <v>558050</v>
      </c>
      <c r="AX24" s="37">
        <v>321430</v>
      </c>
      <c r="AY24" s="37">
        <v>507190</v>
      </c>
      <c r="AZ24" s="37">
        <v>249150</v>
      </c>
      <c r="BA24" s="37">
        <v>2781630</v>
      </c>
      <c r="BB24" s="37">
        <v>564184</v>
      </c>
      <c r="BC24" s="37">
        <v>8368249.5199999996</v>
      </c>
      <c r="BD24" s="37">
        <v>1308298.71</v>
      </c>
      <c r="BE24" s="37">
        <v>510000</v>
      </c>
      <c r="BF24" s="37">
        <v>1181481.3</v>
      </c>
      <c r="BG24" s="37">
        <v>575640</v>
      </c>
      <c r="BH24" s="37">
        <v>978340.65</v>
      </c>
      <c r="BI24" s="37">
        <v>216000</v>
      </c>
      <c r="BJ24" s="37">
        <v>266400</v>
      </c>
      <c r="BK24" s="37">
        <v>225720</v>
      </c>
      <c r="BL24" s="37">
        <v>6393277</v>
      </c>
      <c r="BM24" s="37">
        <v>1016810</v>
      </c>
      <c r="BN24" s="37">
        <v>876120</v>
      </c>
      <c r="BO24" s="37">
        <v>809380</v>
      </c>
      <c r="BP24" s="37">
        <v>703800</v>
      </c>
      <c r="BQ24" s="37">
        <v>1223238.33</v>
      </c>
      <c r="BR24" s="37">
        <v>14342648.58</v>
      </c>
      <c r="BS24" s="37">
        <v>557160</v>
      </c>
      <c r="BT24" s="37">
        <v>571900</v>
      </c>
      <c r="BU24" s="37">
        <v>2446650</v>
      </c>
      <c r="BV24" s="37">
        <v>676800</v>
      </c>
      <c r="BW24" s="37">
        <v>251640</v>
      </c>
      <c r="BX24" s="37">
        <v>1265280</v>
      </c>
      <c r="BY24" s="37">
        <v>613320</v>
      </c>
      <c r="BZ24" s="37">
        <v>753600</v>
      </c>
      <c r="CA24" s="37">
        <v>330240</v>
      </c>
      <c r="CB24" s="37">
        <v>205032.9</v>
      </c>
      <c r="CC24" s="37">
        <v>819600</v>
      </c>
      <c r="CD24" s="37">
        <v>279480</v>
      </c>
      <c r="CE24" s="37">
        <v>426600</v>
      </c>
      <c r="CF24" s="37">
        <v>635400</v>
      </c>
      <c r="CG24" s="37">
        <v>537390</v>
      </c>
      <c r="CH24" s="37">
        <v>230560</v>
      </c>
      <c r="CI24" s="37">
        <v>872578.07</v>
      </c>
      <c r="CJ24" s="37">
        <v>754987.81</v>
      </c>
      <c r="CK24" s="37">
        <v>714450</v>
      </c>
      <c r="CL24" s="37">
        <v>481680</v>
      </c>
      <c r="CO24" t="str">
        <f>VLOOKUP(A24,[1]รายการ!$A$14:$D$161,3,FALSE)</f>
        <v>LC</v>
      </c>
      <c r="CP24" t="str">
        <f>VLOOKUP(A24,[1]รายการ!$A$14:$D$161,4,FALSE)</f>
        <v>งปม.</v>
      </c>
    </row>
    <row r="25" spans="1:94">
      <c r="A25" s="38" t="s">
        <v>2143</v>
      </c>
      <c r="B25" s="38" t="s">
        <v>2144</v>
      </c>
      <c r="C25" s="37">
        <v>27480</v>
      </c>
      <c r="D25" s="37">
        <v>0</v>
      </c>
      <c r="E25" s="37">
        <v>1890</v>
      </c>
      <c r="F25" s="37">
        <v>1170</v>
      </c>
      <c r="G25" s="37">
        <v>8640</v>
      </c>
      <c r="H25" s="37">
        <v>15240</v>
      </c>
      <c r="I25" s="37">
        <v>28590</v>
      </c>
      <c r="J25" s="37">
        <v>0</v>
      </c>
      <c r="K25" s="37">
        <v>1710</v>
      </c>
      <c r="L25" s="37">
        <v>8530</v>
      </c>
      <c r="M25" s="37">
        <v>10950.65</v>
      </c>
      <c r="N25" s="37">
        <v>0</v>
      </c>
      <c r="O25" s="37">
        <v>10440</v>
      </c>
      <c r="P25" s="37">
        <v>19455</v>
      </c>
      <c r="Q25" s="37">
        <v>6505</v>
      </c>
      <c r="R25" s="37">
        <v>7540</v>
      </c>
      <c r="S25" s="37">
        <v>12130.34</v>
      </c>
      <c r="T25" s="37">
        <v>19388.830000000002</v>
      </c>
      <c r="U25" s="37">
        <v>9485</v>
      </c>
      <c r="V25" s="37">
        <v>11990</v>
      </c>
      <c r="W25" s="37">
        <v>48629.68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930</v>
      </c>
      <c r="AD25" s="37">
        <v>3840</v>
      </c>
      <c r="AE25" s="37">
        <v>12440</v>
      </c>
      <c r="AF25" s="37">
        <v>0</v>
      </c>
      <c r="AG25" s="37">
        <v>0</v>
      </c>
      <c r="AH25" s="37">
        <v>0</v>
      </c>
      <c r="AI25" s="37">
        <v>9060</v>
      </c>
      <c r="AJ25" s="37">
        <v>0</v>
      </c>
      <c r="AK25" s="37">
        <v>38009.519999999997</v>
      </c>
      <c r="AL25" s="37">
        <v>4167.32</v>
      </c>
      <c r="AM25" s="37">
        <v>0</v>
      </c>
      <c r="AN25" s="37">
        <v>32205.84</v>
      </c>
      <c r="AO25" s="37">
        <v>13320</v>
      </c>
      <c r="AP25" s="37">
        <v>2460</v>
      </c>
      <c r="AQ25" s="37">
        <v>2370</v>
      </c>
      <c r="AR25" s="37">
        <v>8970</v>
      </c>
      <c r="AS25" s="37">
        <v>8075.97</v>
      </c>
      <c r="AT25" s="37">
        <v>8660</v>
      </c>
      <c r="AU25" s="37">
        <v>17010</v>
      </c>
      <c r="AV25" s="37">
        <v>14364.78</v>
      </c>
      <c r="AW25" s="37">
        <v>7320</v>
      </c>
      <c r="AX25" s="37">
        <v>1230</v>
      </c>
      <c r="AY25" s="37">
        <v>8695</v>
      </c>
      <c r="AZ25" s="37">
        <v>1230</v>
      </c>
      <c r="BA25" s="37">
        <v>44445</v>
      </c>
      <c r="BB25" s="37">
        <v>0</v>
      </c>
      <c r="BC25" s="37">
        <v>61852.33</v>
      </c>
      <c r="BD25" s="37">
        <v>10219.799999999999</v>
      </c>
      <c r="BE25" s="37">
        <v>8340</v>
      </c>
      <c r="BF25" s="37">
        <v>3270</v>
      </c>
      <c r="BG25" s="37">
        <v>4620</v>
      </c>
      <c r="BH25" s="37">
        <v>0</v>
      </c>
      <c r="BI25" s="37">
        <v>0</v>
      </c>
      <c r="BJ25" s="37">
        <v>7935.48</v>
      </c>
      <c r="BK25" s="37">
        <v>7440</v>
      </c>
      <c r="BL25" s="37">
        <v>17520</v>
      </c>
      <c r="BM25" s="37">
        <v>0</v>
      </c>
      <c r="BN25" s="37">
        <v>21190</v>
      </c>
      <c r="BO25" s="37">
        <v>22030</v>
      </c>
      <c r="BP25" s="37">
        <v>0</v>
      </c>
      <c r="BQ25" s="37">
        <v>26063.67</v>
      </c>
      <c r="BR25" s="37">
        <v>3060.94</v>
      </c>
      <c r="BS25" s="37">
        <v>16908.3</v>
      </c>
      <c r="BT25" s="37">
        <v>0</v>
      </c>
      <c r="BU25" s="37">
        <v>44550</v>
      </c>
      <c r="BV25" s="37">
        <v>0</v>
      </c>
      <c r="BW25" s="37">
        <v>0</v>
      </c>
      <c r="BX25" s="37">
        <v>25620</v>
      </c>
      <c r="BY25" s="37">
        <v>0</v>
      </c>
      <c r="BZ25" s="37">
        <v>13980</v>
      </c>
      <c r="CA25" s="37">
        <v>0</v>
      </c>
      <c r="CB25" s="37">
        <v>21240</v>
      </c>
      <c r="CC25" s="37">
        <v>10830</v>
      </c>
      <c r="CD25" s="37">
        <v>5640</v>
      </c>
      <c r="CE25" s="37">
        <v>14910</v>
      </c>
      <c r="CF25" s="37">
        <v>0</v>
      </c>
      <c r="CG25" s="37">
        <v>6575</v>
      </c>
      <c r="CH25" s="37">
        <v>3420</v>
      </c>
      <c r="CI25" s="37">
        <v>2475</v>
      </c>
      <c r="CJ25" s="37">
        <v>19305</v>
      </c>
      <c r="CK25" s="37">
        <v>7140</v>
      </c>
      <c r="CL25" s="37">
        <v>0</v>
      </c>
      <c r="CO25" t="str">
        <f>VLOOKUP(A25,[1]รายการ!$A$14:$D$161,3,FALSE)</f>
        <v>LC</v>
      </c>
      <c r="CP25" t="str">
        <f>VLOOKUP(A25,[1]รายการ!$A$14:$D$161,4,FALSE)</f>
        <v>งปม.</v>
      </c>
    </row>
    <row r="26" spans="1:94">
      <c r="A26" s="38" t="s">
        <v>2145</v>
      </c>
      <c r="B26" s="38" t="s">
        <v>2146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12696.25</v>
      </c>
      <c r="O26" s="37">
        <v>0</v>
      </c>
      <c r="P26" s="37">
        <v>0</v>
      </c>
      <c r="Q26" s="37">
        <v>0</v>
      </c>
      <c r="R26" s="37">
        <v>0</v>
      </c>
      <c r="S26" s="37">
        <v>630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14870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7580</v>
      </c>
      <c r="BD26" s="37">
        <v>1249.2</v>
      </c>
      <c r="BE26" s="37">
        <v>0</v>
      </c>
      <c r="BF26" s="37">
        <v>0</v>
      </c>
      <c r="BG26" s="37">
        <v>0</v>
      </c>
      <c r="BH26" s="37">
        <v>0</v>
      </c>
      <c r="BI26" s="37">
        <v>0</v>
      </c>
      <c r="BJ26" s="37">
        <v>0</v>
      </c>
      <c r="BK26" s="37">
        <v>0</v>
      </c>
      <c r="BL26" s="37">
        <v>0</v>
      </c>
      <c r="BM26" s="37">
        <v>15001.77</v>
      </c>
      <c r="BN26" s="37">
        <v>13451.25</v>
      </c>
      <c r="BO26" s="37">
        <v>0</v>
      </c>
      <c r="BP26" s="37">
        <v>0</v>
      </c>
      <c r="BQ26" s="37">
        <v>10710</v>
      </c>
      <c r="BR26" s="37">
        <v>39218.019999999997</v>
      </c>
      <c r="BS26" s="37">
        <v>0</v>
      </c>
      <c r="BT26" s="37">
        <v>0</v>
      </c>
      <c r="BU26" s="37">
        <v>0</v>
      </c>
      <c r="BV26" s="37">
        <v>0</v>
      </c>
      <c r="BW26" s="37">
        <v>0</v>
      </c>
      <c r="BX26" s="37">
        <v>0</v>
      </c>
      <c r="BY26" s="37">
        <v>0</v>
      </c>
      <c r="BZ26" s="37">
        <v>0</v>
      </c>
      <c r="CA26" s="37">
        <v>0</v>
      </c>
      <c r="CB26" s="37">
        <v>0</v>
      </c>
      <c r="CC26" s="37">
        <v>0</v>
      </c>
      <c r="CD26" s="37">
        <v>0</v>
      </c>
      <c r="CE26" s="37">
        <v>0</v>
      </c>
      <c r="CF26" s="37">
        <v>0</v>
      </c>
      <c r="CG26" s="37">
        <v>0</v>
      </c>
      <c r="CH26" s="37">
        <v>0</v>
      </c>
      <c r="CI26" s="37">
        <v>150</v>
      </c>
      <c r="CJ26" s="37">
        <v>0</v>
      </c>
      <c r="CK26" s="37">
        <v>0</v>
      </c>
      <c r="CL26" s="37">
        <v>0</v>
      </c>
      <c r="CO26" t="str">
        <f>VLOOKUP(A26,[1]รายการ!$A$14:$D$161,3,FALSE)</f>
        <v>LC</v>
      </c>
      <c r="CP26" t="str">
        <f>VLOOKUP(A26,[1]รายการ!$A$14:$D$161,4,FALSE)</f>
        <v>งปม.</v>
      </c>
    </row>
    <row r="27" spans="1:94">
      <c r="A27" s="38" t="s">
        <v>2147</v>
      </c>
      <c r="B27" s="38" t="s">
        <v>2148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2053.6</v>
      </c>
      <c r="BE27" s="37">
        <v>0</v>
      </c>
      <c r="BF27" s="37">
        <v>0</v>
      </c>
      <c r="BG27" s="37">
        <v>0</v>
      </c>
      <c r="BH27" s="37">
        <v>0</v>
      </c>
      <c r="BI27" s="37">
        <v>0</v>
      </c>
      <c r="BJ27" s="37">
        <v>0</v>
      </c>
      <c r="BK27" s="37">
        <v>0</v>
      </c>
      <c r="BL27" s="37">
        <v>0</v>
      </c>
      <c r="BM27" s="37">
        <v>0</v>
      </c>
      <c r="BN27" s="37">
        <v>0</v>
      </c>
      <c r="BO27" s="37">
        <v>0</v>
      </c>
      <c r="BP27" s="37">
        <v>0</v>
      </c>
      <c r="BQ27" s="37">
        <v>0</v>
      </c>
      <c r="BR27" s="37">
        <v>0</v>
      </c>
      <c r="BS27" s="37">
        <v>0</v>
      </c>
      <c r="BT27" s="37">
        <v>0</v>
      </c>
      <c r="BU27" s="37">
        <v>0</v>
      </c>
      <c r="BV27" s="37">
        <v>0</v>
      </c>
      <c r="BW27" s="37">
        <v>0</v>
      </c>
      <c r="BX27" s="37">
        <v>0</v>
      </c>
      <c r="BY27" s="37">
        <v>0</v>
      </c>
      <c r="BZ27" s="37">
        <v>0</v>
      </c>
      <c r="CA27" s="37">
        <v>0</v>
      </c>
      <c r="CB27" s="37">
        <v>0</v>
      </c>
      <c r="CC27" s="37">
        <v>0</v>
      </c>
      <c r="CD27" s="37">
        <v>0</v>
      </c>
      <c r="CE27" s="37">
        <v>0</v>
      </c>
      <c r="CF27" s="37">
        <v>0</v>
      </c>
      <c r="CG27" s="37">
        <v>0</v>
      </c>
      <c r="CH27" s="37">
        <v>0</v>
      </c>
      <c r="CI27" s="37">
        <v>0</v>
      </c>
      <c r="CJ27" s="37">
        <v>0</v>
      </c>
      <c r="CK27" s="37">
        <v>0</v>
      </c>
      <c r="CL27" s="37">
        <v>0</v>
      </c>
      <c r="CO27" t="str">
        <f>VLOOKUP(A27,[1]รายการ!$A$14:$D$161,3,FALSE)</f>
        <v>LC</v>
      </c>
      <c r="CP27" t="str">
        <f>VLOOKUP(A27,[1]รายการ!$A$14:$D$161,4,FALSE)</f>
        <v>งปม.</v>
      </c>
    </row>
    <row r="28" spans="1:94">
      <c r="A28" s="38" t="s">
        <v>2149</v>
      </c>
      <c r="B28" s="38" t="s">
        <v>2150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0</v>
      </c>
      <c r="BM28" s="37">
        <v>0</v>
      </c>
      <c r="BN28" s="37">
        <v>0</v>
      </c>
      <c r="BO28" s="37">
        <v>0</v>
      </c>
      <c r="BP28" s="37">
        <v>0</v>
      </c>
      <c r="BQ28" s="37">
        <v>0</v>
      </c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>
        <v>0</v>
      </c>
      <c r="BX28" s="37">
        <v>0</v>
      </c>
      <c r="BY28" s="37">
        <v>0</v>
      </c>
      <c r="BZ28" s="37">
        <v>0</v>
      </c>
      <c r="CA28" s="37">
        <v>0</v>
      </c>
      <c r="CB28" s="37">
        <v>0</v>
      </c>
      <c r="CC28" s="37">
        <v>0</v>
      </c>
      <c r="CD28" s="37">
        <v>0</v>
      </c>
      <c r="CE28" s="37">
        <v>0</v>
      </c>
      <c r="CF28" s="37">
        <v>0</v>
      </c>
      <c r="CG28" s="37">
        <v>0</v>
      </c>
      <c r="CH28" s="37">
        <v>0</v>
      </c>
      <c r="CI28" s="37">
        <v>0</v>
      </c>
      <c r="CJ28" s="37">
        <v>0</v>
      </c>
      <c r="CK28" s="37">
        <v>0</v>
      </c>
      <c r="CL28" s="37">
        <v>0</v>
      </c>
      <c r="CO28" t="str">
        <f>VLOOKUP(A28,[1]รายการ!$A$14:$D$161,3,FALSE)</f>
        <v>LC</v>
      </c>
      <c r="CP28" t="str">
        <f>VLOOKUP(A28,[1]รายการ!$A$14:$D$161,4,FALSE)</f>
        <v>งปม.</v>
      </c>
    </row>
    <row r="29" spans="1:94">
      <c r="A29" s="38" t="s">
        <v>2151</v>
      </c>
      <c r="B29" s="38" t="s">
        <v>2152</v>
      </c>
      <c r="C29" s="37">
        <v>207455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13785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4500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76000</v>
      </c>
      <c r="BE29" s="37">
        <v>0</v>
      </c>
      <c r="BF29" s="37">
        <v>0</v>
      </c>
      <c r="BG29" s="37">
        <v>0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  <c r="BN29" s="37">
        <v>0</v>
      </c>
      <c r="BO29" s="37">
        <v>0</v>
      </c>
      <c r="BP29" s="37">
        <v>0</v>
      </c>
      <c r="BQ29" s="37">
        <v>18000</v>
      </c>
      <c r="BR29" s="37">
        <v>0</v>
      </c>
      <c r="BS29" s="37">
        <v>0</v>
      </c>
      <c r="BT29" s="37">
        <v>0</v>
      </c>
      <c r="BU29" s="37">
        <v>0</v>
      </c>
      <c r="BV29" s="37">
        <v>0</v>
      </c>
      <c r="BW29" s="37">
        <v>0</v>
      </c>
      <c r="BX29" s="37">
        <v>0</v>
      </c>
      <c r="BY29" s="37">
        <v>0</v>
      </c>
      <c r="BZ29" s="37">
        <v>0</v>
      </c>
      <c r="CA29" s="37">
        <v>0</v>
      </c>
      <c r="CB29" s="37">
        <v>0</v>
      </c>
      <c r="CC29" s="37">
        <v>0</v>
      </c>
      <c r="CD29" s="37">
        <v>0</v>
      </c>
      <c r="CE29" s="37">
        <v>0</v>
      </c>
      <c r="CF29" s="37">
        <v>0</v>
      </c>
      <c r="CG29" s="37">
        <v>0</v>
      </c>
      <c r="CH29" s="37">
        <v>0</v>
      </c>
      <c r="CI29" s="37">
        <v>0</v>
      </c>
      <c r="CJ29" s="37">
        <v>0</v>
      </c>
      <c r="CK29" s="37">
        <v>0</v>
      </c>
      <c r="CL29" s="37">
        <v>0</v>
      </c>
      <c r="CO29" t="str">
        <f>VLOOKUP(A29,[1]รายการ!$A$14:$D$161,3,FALSE)</f>
        <v>LC</v>
      </c>
      <c r="CP29" t="str">
        <f>VLOOKUP(A29,[1]รายการ!$A$14:$D$161,4,FALSE)</f>
        <v>งปม.</v>
      </c>
    </row>
    <row r="30" spans="1:94">
      <c r="A30" s="38" t="s">
        <v>2153</v>
      </c>
      <c r="B30" s="38" t="s">
        <v>2154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18740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24000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37">
        <v>0</v>
      </c>
      <c r="BP30" s="37">
        <v>0</v>
      </c>
      <c r="BQ30" s="37">
        <v>0</v>
      </c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>
        <v>0</v>
      </c>
      <c r="BX30" s="37">
        <v>0</v>
      </c>
      <c r="BY30" s="37">
        <v>0</v>
      </c>
      <c r="BZ30" s="37">
        <v>0</v>
      </c>
      <c r="CA30" s="37">
        <v>0</v>
      </c>
      <c r="CB30" s="37">
        <v>0</v>
      </c>
      <c r="CC30" s="37">
        <v>0</v>
      </c>
      <c r="CD30" s="37">
        <v>0</v>
      </c>
      <c r="CE30" s="37">
        <v>0</v>
      </c>
      <c r="CF30" s="37">
        <v>0</v>
      </c>
      <c r="CG30" s="37">
        <v>0</v>
      </c>
      <c r="CH30" s="37">
        <v>0</v>
      </c>
      <c r="CI30" s="37">
        <v>0</v>
      </c>
      <c r="CJ30" s="37">
        <v>0</v>
      </c>
      <c r="CK30" s="37">
        <v>0</v>
      </c>
      <c r="CL30" s="37">
        <v>0</v>
      </c>
      <c r="CO30" t="str">
        <f>VLOOKUP(A30,[1]รายการ!$A$14:$D$161,3,FALSE)</f>
        <v>LC</v>
      </c>
      <c r="CP30" t="str">
        <f>VLOOKUP(A30,[1]รายการ!$A$14:$D$161,4,FALSE)</f>
        <v>งปม.</v>
      </c>
    </row>
    <row r="31" spans="1:94">
      <c r="A31" s="38" t="s">
        <v>2155</v>
      </c>
      <c r="B31" s="38" t="s">
        <v>2156</v>
      </c>
      <c r="C31" s="37">
        <v>3449505.03</v>
      </c>
      <c r="D31" s="37">
        <v>323756.64</v>
      </c>
      <c r="E31" s="37">
        <v>407573.33</v>
      </c>
      <c r="F31" s="37">
        <v>387600</v>
      </c>
      <c r="G31" s="37">
        <v>67200</v>
      </c>
      <c r="H31" s="37">
        <v>0</v>
      </c>
      <c r="I31" s="37">
        <v>294273.33</v>
      </c>
      <c r="J31" s="37">
        <v>309200</v>
      </c>
      <c r="K31" s="37">
        <v>277758.06</v>
      </c>
      <c r="L31" s="37">
        <v>201600</v>
      </c>
      <c r="M31" s="37">
        <v>725173.33</v>
      </c>
      <c r="N31" s="37">
        <v>0</v>
      </c>
      <c r="O31" s="37">
        <v>1437200</v>
      </c>
      <c r="P31" s="37">
        <v>218400</v>
      </c>
      <c r="Q31" s="37">
        <v>67200</v>
      </c>
      <c r="R31" s="37">
        <v>364400</v>
      </c>
      <c r="S31" s="37">
        <v>429493.33</v>
      </c>
      <c r="T31" s="37">
        <v>67200</v>
      </c>
      <c r="U31" s="37">
        <v>134400</v>
      </c>
      <c r="V31" s="37">
        <v>201600</v>
      </c>
      <c r="W31" s="37">
        <v>3291489.24</v>
      </c>
      <c r="X31" s="37">
        <v>112000</v>
      </c>
      <c r="Y31" s="37">
        <v>201600</v>
      </c>
      <c r="Z31" s="37">
        <v>110400</v>
      </c>
      <c r="AA31" s="37">
        <v>67200</v>
      </c>
      <c r="AB31" s="37">
        <v>304800</v>
      </c>
      <c r="AC31" s="37">
        <v>268800</v>
      </c>
      <c r="AD31" s="37">
        <v>512000</v>
      </c>
      <c r="AE31" s="37">
        <v>253200</v>
      </c>
      <c r="AF31" s="37">
        <v>72800</v>
      </c>
      <c r="AG31" s="37">
        <v>67200</v>
      </c>
      <c r="AH31" s="37">
        <v>551264.52</v>
      </c>
      <c r="AI31" s="37">
        <v>0</v>
      </c>
      <c r="AJ31" s="37">
        <v>67200</v>
      </c>
      <c r="AK31" s="37">
        <v>7305602.7800000003</v>
      </c>
      <c r="AL31" s="37">
        <v>348448.39</v>
      </c>
      <c r="AM31" s="37">
        <v>238200</v>
      </c>
      <c r="AN31" s="37">
        <v>679700</v>
      </c>
      <c r="AO31" s="37">
        <v>297522.58</v>
      </c>
      <c r="AP31" s="37">
        <v>320400</v>
      </c>
      <c r="AQ31" s="37">
        <v>117600</v>
      </c>
      <c r="AR31" s="37">
        <v>799520</v>
      </c>
      <c r="AS31" s="37">
        <v>185161.29</v>
      </c>
      <c r="AT31" s="37">
        <v>301251.61</v>
      </c>
      <c r="AU31" s="37">
        <v>439200</v>
      </c>
      <c r="AV31" s="37">
        <v>1252937.1100000001</v>
      </c>
      <c r="AW31" s="37">
        <v>5600</v>
      </c>
      <c r="AX31" s="37">
        <v>0</v>
      </c>
      <c r="AY31" s="37">
        <v>151200</v>
      </c>
      <c r="AZ31" s="37">
        <v>191520</v>
      </c>
      <c r="BA31" s="37">
        <v>1803192.2</v>
      </c>
      <c r="BB31" s="37">
        <v>134400</v>
      </c>
      <c r="BC31" s="37">
        <v>3936454.2</v>
      </c>
      <c r="BD31" s="37">
        <v>379000</v>
      </c>
      <c r="BE31" s="37">
        <v>253200</v>
      </c>
      <c r="BF31" s="37">
        <v>186000</v>
      </c>
      <c r="BG31" s="37">
        <v>1433338.71</v>
      </c>
      <c r="BH31" s="37">
        <v>184800</v>
      </c>
      <c r="BI31" s="37">
        <v>67200</v>
      </c>
      <c r="BJ31" s="37">
        <v>2000</v>
      </c>
      <c r="BK31" s="37">
        <v>253200</v>
      </c>
      <c r="BL31" s="37">
        <v>2973429.71</v>
      </c>
      <c r="BM31" s="37">
        <v>387600</v>
      </c>
      <c r="BN31" s="37">
        <v>134400</v>
      </c>
      <c r="BO31" s="37">
        <v>304900</v>
      </c>
      <c r="BP31" s="37">
        <v>186000</v>
      </c>
      <c r="BQ31" s="37">
        <v>70200</v>
      </c>
      <c r="BR31" s="37">
        <v>10796629.48</v>
      </c>
      <c r="BS31" s="37">
        <v>428200</v>
      </c>
      <c r="BT31" s="37">
        <v>331600</v>
      </c>
      <c r="BU31" s="37">
        <v>2092877.42</v>
      </c>
      <c r="BV31" s="37">
        <v>134400</v>
      </c>
      <c r="BW31" s="37">
        <v>253200</v>
      </c>
      <c r="BX31" s="37">
        <v>962407.25</v>
      </c>
      <c r="BY31" s="37">
        <v>0</v>
      </c>
      <c r="BZ31" s="37">
        <v>230400</v>
      </c>
      <c r="CA31" s="37">
        <v>134400</v>
      </c>
      <c r="CB31" s="37">
        <v>388837.35</v>
      </c>
      <c r="CC31" s="37">
        <v>755509.68</v>
      </c>
      <c r="CD31" s="37">
        <v>330026.67</v>
      </c>
      <c r="CE31" s="37">
        <v>394761.29</v>
      </c>
      <c r="CF31" s="37">
        <v>0</v>
      </c>
      <c r="CG31" s="37">
        <v>186000</v>
      </c>
      <c r="CH31" s="37">
        <v>201600</v>
      </c>
      <c r="CI31" s="37">
        <v>227612.9</v>
      </c>
      <c r="CJ31" s="37">
        <v>609479.66</v>
      </c>
      <c r="CK31" s="37">
        <v>134400</v>
      </c>
      <c r="CL31" s="37">
        <v>84000</v>
      </c>
      <c r="CO31" t="str">
        <f>VLOOKUP(A31,[1]รายการ!$A$14:$D$161,3,FALSE)</f>
        <v>LC</v>
      </c>
      <c r="CP31" t="str">
        <f>VLOOKUP(A31,[1]รายการ!$A$14:$D$161,4,FALSE)</f>
        <v>งปม.</v>
      </c>
    </row>
    <row r="32" spans="1:94">
      <c r="A32" s="38" t="s">
        <v>2157</v>
      </c>
      <c r="B32" s="38" t="s">
        <v>2158</v>
      </c>
      <c r="C32" s="37">
        <v>182000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3500</v>
      </c>
      <c r="L32" s="37">
        <v>0</v>
      </c>
      <c r="M32" s="37">
        <v>0</v>
      </c>
      <c r="N32" s="37">
        <v>0</v>
      </c>
      <c r="O32" s="37">
        <v>42000</v>
      </c>
      <c r="P32" s="37">
        <v>0</v>
      </c>
      <c r="Q32" s="37">
        <v>0</v>
      </c>
      <c r="R32" s="37">
        <v>0</v>
      </c>
      <c r="S32" s="37">
        <v>35933.33</v>
      </c>
      <c r="T32" s="37">
        <v>0</v>
      </c>
      <c r="U32" s="37">
        <v>0</v>
      </c>
      <c r="V32" s="37">
        <v>0</v>
      </c>
      <c r="W32" s="37">
        <v>45500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210000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50400</v>
      </c>
      <c r="AZ32" s="37">
        <v>0</v>
      </c>
      <c r="BA32" s="37">
        <v>42000</v>
      </c>
      <c r="BB32" s="37">
        <v>0</v>
      </c>
      <c r="BC32" s="37">
        <v>163818.68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  <c r="BL32" s="37">
        <v>63338.71</v>
      </c>
      <c r="BM32" s="37">
        <v>0</v>
      </c>
      <c r="BN32" s="37">
        <v>0</v>
      </c>
      <c r="BO32" s="37">
        <v>0</v>
      </c>
      <c r="BP32" s="37">
        <v>0</v>
      </c>
      <c r="BQ32" s="37">
        <v>0</v>
      </c>
      <c r="BR32" s="37">
        <v>210338.71</v>
      </c>
      <c r="BS32" s="37">
        <v>0</v>
      </c>
      <c r="BT32" s="37">
        <v>0</v>
      </c>
      <c r="BU32" s="37">
        <v>0</v>
      </c>
      <c r="BV32" s="37">
        <v>0</v>
      </c>
      <c r="BW32" s="37">
        <v>0</v>
      </c>
      <c r="BX32" s="37">
        <v>0</v>
      </c>
      <c r="BY32" s="37">
        <v>0</v>
      </c>
      <c r="BZ32" s="37">
        <v>0</v>
      </c>
      <c r="CA32" s="37">
        <v>0</v>
      </c>
      <c r="CB32" s="37">
        <v>0</v>
      </c>
      <c r="CC32" s="37">
        <v>0</v>
      </c>
      <c r="CD32" s="37">
        <v>0</v>
      </c>
      <c r="CE32" s="37">
        <v>0</v>
      </c>
      <c r="CF32" s="37">
        <v>0</v>
      </c>
      <c r="CG32" s="37">
        <v>0</v>
      </c>
      <c r="CH32" s="37">
        <v>0</v>
      </c>
      <c r="CI32" s="37">
        <v>0</v>
      </c>
      <c r="CJ32" s="37">
        <v>0</v>
      </c>
      <c r="CK32" s="37">
        <v>0</v>
      </c>
      <c r="CL32" s="37">
        <v>0</v>
      </c>
      <c r="CO32" t="str">
        <f>VLOOKUP(A32,[1]รายการ!$A$14:$D$161,3,FALSE)</f>
        <v>LC</v>
      </c>
      <c r="CP32" t="str">
        <f>VLOOKUP(A32,[1]รายการ!$A$14:$D$161,4,FALSE)</f>
        <v>งปม.</v>
      </c>
    </row>
    <row r="33" spans="1:94" s="36" customFormat="1">
      <c r="A33" s="39" t="s">
        <v>1956</v>
      </c>
      <c r="B33" s="39" t="s">
        <v>1957</v>
      </c>
      <c r="C33" s="40">
        <v>14132933.5</v>
      </c>
      <c r="D33" s="40">
        <v>310260</v>
      </c>
      <c r="E33" s="40">
        <v>1031220</v>
      </c>
      <c r="F33" s="40">
        <v>899900</v>
      </c>
      <c r="G33" s="40">
        <v>1144370</v>
      </c>
      <c r="H33" s="40">
        <v>0</v>
      </c>
      <c r="I33" s="40">
        <v>1044620</v>
      </c>
      <c r="J33" s="40">
        <v>1729120</v>
      </c>
      <c r="K33" s="40">
        <v>0</v>
      </c>
      <c r="L33" s="40">
        <v>378410</v>
      </c>
      <c r="M33" s="40">
        <v>1854300</v>
      </c>
      <c r="N33" s="40">
        <v>424320</v>
      </c>
      <c r="O33" s="40">
        <v>3928660</v>
      </c>
      <c r="P33" s="40">
        <v>772910</v>
      </c>
      <c r="Q33" s="40">
        <v>698220</v>
      </c>
      <c r="R33" s="40">
        <v>93840</v>
      </c>
      <c r="S33" s="40">
        <v>892650</v>
      </c>
      <c r="T33" s="40">
        <v>892727.71</v>
      </c>
      <c r="U33" s="40">
        <v>714600</v>
      </c>
      <c r="V33" s="40">
        <v>645000</v>
      </c>
      <c r="W33" s="40">
        <v>10304740.380000001</v>
      </c>
      <c r="X33" s="40">
        <v>448332</v>
      </c>
      <c r="Y33" s="40">
        <v>46560</v>
      </c>
      <c r="Z33" s="40">
        <v>559200</v>
      </c>
      <c r="AA33" s="40">
        <v>479160</v>
      </c>
      <c r="AB33" s="40">
        <v>557340</v>
      </c>
      <c r="AC33" s="40">
        <v>679360</v>
      </c>
      <c r="AD33" s="40">
        <v>2196870</v>
      </c>
      <c r="AE33" s="40">
        <v>569400</v>
      </c>
      <c r="AF33" s="40">
        <v>964500</v>
      </c>
      <c r="AG33" s="40">
        <v>989580</v>
      </c>
      <c r="AH33" s="40">
        <v>1378560</v>
      </c>
      <c r="AI33" s="40">
        <v>522360</v>
      </c>
      <c r="AJ33" s="40">
        <v>570780</v>
      </c>
      <c r="AK33" s="40">
        <v>22938585</v>
      </c>
      <c r="AL33" s="40">
        <v>490500</v>
      </c>
      <c r="AM33" s="40">
        <v>611280</v>
      </c>
      <c r="AN33" s="40">
        <v>0</v>
      </c>
      <c r="AO33" s="40">
        <v>1747250</v>
      </c>
      <c r="AP33" s="40">
        <v>595500</v>
      </c>
      <c r="AQ33" s="40">
        <v>362760</v>
      </c>
      <c r="AR33" s="40">
        <v>3774240</v>
      </c>
      <c r="AS33" s="40">
        <v>583140</v>
      </c>
      <c r="AT33" s="40">
        <v>0</v>
      </c>
      <c r="AU33" s="40">
        <v>1432380</v>
      </c>
      <c r="AV33" s="40">
        <v>713500</v>
      </c>
      <c r="AW33" s="40">
        <v>699060</v>
      </c>
      <c r="AX33" s="40">
        <v>887400</v>
      </c>
      <c r="AY33" s="40">
        <v>371760</v>
      </c>
      <c r="AZ33" s="40">
        <v>397560</v>
      </c>
      <c r="BA33" s="40">
        <v>5858400</v>
      </c>
      <c r="BB33" s="40">
        <v>599985</v>
      </c>
      <c r="BC33" s="40">
        <v>0</v>
      </c>
      <c r="BD33" s="40">
        <v>2448940</v>
      </c>
      <c r="BE33" s="40">
        <v>430000</v>
      </c>
      <c r="BF33" s="40">
        <v>637920</v>
      </c>
      <c r="BG33" s="40">
        <v>4982020</v>
      </c>
      <c r="BH33" s="40">
        <v>0</v>
      </c>
      <c r="BI33" s="40">
        <v>0</v>
      </c>
      <c r="BJ33" s="40">
        <v>591300</v>
      </c>
      <c r="BK33" s="40">
        <v>530640</v>
      </c>
      <c r="BL33" s="40">
        <v>6402660</v>
      </c>
      <c r="BM33" s="40">
        <v>1074540</v>
      </c>
      <c r="BN33" s="40">
        <v>436320</v>
      </c>
      <c r="BO33" s="40">
        <v>1714157</v>
      </c>
      <c r="BP33" s="40">
        <v>668580</v>
      </c>
      <c r="BQ33" s="40">
        <v>649200</v>
      </c>
      <c r="BR33" s="40">
        <v>36000000</v>
      </c>
      <c r="BS33" s="40">
        <v>864560</v>
      </c>
      <c r="BT33" s="40">
        <v>1432600</v>
      </c>
      <c r="BU33" s="40">
        <v>5216071</v>
      </c>
      <c r="BV33" s="40">
        <v>0</v>
      </c>
      <c r="BW33" s="40">
        <v>579420</v>
      </c>
      <c r="BX33" s="40">
        <v>2040000</v>
      </c>
      <c r="BY33" s="40">
        <v>422820</v>
      </c>
      <c r="BZ33" s="40">
        <v>500160</v>
      </c>
      <c r="CA33" s="40">
        <v>411600</v>
      </c>
      <c r="CB33" s="40">
        <v>1052160</v>
      </c>
      <c r="CC33" s="40">
        <v>3257340</v>
      </c>
      <c r="CD33" s="40">
        <v>1113780</v>
      </c>
      <c r="CE33" s="40">
        <v>2167120</v>
      </c>
      <c r="CF33" s="40">
        <v>477300</v>
      </c>
      <c r="CG33" s="40">
        <v>327600</v>
      </c>
      <c r="CH33" s="40">
        <v>221880</v>
      </c>
      <c r="CI33" s="40">
        <v>417600</v>
      </c>
      <c r="CJ33" s="40">
        <v>3333110</v>
      </c>
      <c r="CK33" s="40">
        <v>102180</v>
      </c>
      <c r="CL33" s="40">
        <v>333180</v>
      </c>
      <c r="CO33" t="str">
        <f>VLOOKUP(A33,[1]รายการ!$A$14:$D$161,3,FALSE)</f>
        <v>LC</v>
      </c>
      <c r="CP33" t="str">
        <f>VLOOKUP(A33,[1]รายการ!$A$14:$D$161,4,FALSE)</f>
        <v>บำรุง</v>
      </c>
    </row>
    <row r="34" spans="1:94">
      <c r="A34" s="38" t="s">
        <v>2159</v>
      </c>
      <c r="B34" s="38" t="s">
        <v>2160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88046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  <c r="BN34" s="37">
        <v>0</v>
      </c>
      <c r="BO34" s="37">
        <v>0</v>
      </c>
      <c r="BP34" s="37">
        <v>0</v>
      </c>
      <c r="BQ34" s="37">
        <v>0</v>
      </c>
      <c r="BR34" s="37">
        <v>458340</v>
      </c>
      <c r="BS34" s="37">
        <v>0</v>
      </c>
      <c r="BT34" s="37">
        <v>0</v>
      </c>
      <c r="BU34" s="37">
        <v>41820</v>
      </c>
      <c r="BV34" s="37">
        <v>0</v>
      </c>
      <c r="BW34" s="37">
        <v>0</v>
      </c>
      <c r="BX34" s="37">
        <v>0</v>
      </c>
      <c r="BY34" s="37">
        <v>0</v>
      </c>
      <c r="BZ34" s="37">
        <v>0</v>
      </c>
      <c r="CA34" s="37">
        <v>0</v>
      </c>
      <c r="CB34" s="37">
        <v>0</v>
      </c>
      <c r="CC34" s="37">
        <v>0</v>
      </c>
      <c r="CD34" s="37">
        <v>0</v>
      </c>
      <c r="CE34" s="37">
        <v>0</v>
      </c>
      <c r="CF34" s="37">
        <v>0</v>
      </c>
      <c r="CG34" s="37">
        <v>0</v>
      </c>
      <c r="CH34" s="37">
        <v>0</v>
      </c>
      <c r="CI34" s="37">
        <v>0</v>
      </c>
      <c r="CJ34" s="37">
        <v>0</v>
      </c>
      <c r="CK34" s="37">
        <v>0</v>
      </c>
      <c r="CL34" s="37">
        <v>0</v>
      </c>
      <c r="CO34" t="str">
        <f>VLOOKUP(A34,[1]รายการ!$A$14:$D$161,3,FALSE)</f>
        <v>LC</v>
      </c>
      <c r="CP34" t="str">
        <f>VLOOKUP(A34,[1]รายการ!$A$14:$D$161,4,FALSE)</f>
        <v>งปม.</v>
      </c>
    </row>
    <row r="35" spans="1:94" s="36" customFormat="1">
      <c r="A35" s="39" t="s">
        <v>1958</v>
      </c>
      <c r="B35" s="39" t="s">
        <v>1959</v>
      </c>
      <c r="C35" s="40">
        <v>23820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32790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31380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40">
        <v>0</v>
      </c>
      <c r="AG35" s="40">
        <v>0</v>
      </c>
      <c r="AH35" s="40">
        <v>0</v>
      </c>
      <c r="AI35" s="40">
        <v>0</v>
      </c>
      <c r="AJ35" s="40">
        <v>0</v>
      </c>
      <c r="AK35" s="40">
        <v>179965.8</v>
      </c>
      <c r="AL35" s="40">
        <v>0</v>
      </c>
      <c r="AM35" s="40">
        <v>0</v>
      </c>
      <c r="AN35" s="40">
        <v>0</v>
      </c>
      <c r="AO35" s="40">
        <v>27900</v>
      </c>
      <c r="AP35" s="40">
        <v>0</v>
      </c>
      <c r="AQ35" s="40">
        <v>0</v>
      </c>
      <c r="AR35" s="40">
        <v>0</v>
      </c>
      <c r="AS35" s="40">
        <v>0</v>
      </c>
      <c r="AT35" s="40">
        <v>0</v>
      </c>
      <c r="AU35" s="40">
        <v>0</v>
      </c>
      <c r="AV35" s="40">
        <v>0</v>
      </c>
      <c r="AW35" s="40">
        <v>0</v>
      </c>
      <c r="AX35" s="40">
        <v>0</v>
      </c>
      <c r="AY35" s="40">
        <v>0</v>
      </c>
      <c r="AZ35" s="40">
        <v>0</v>
      </c>
      <c r="BA35" s="40">
        <v>0</v>
      </c>
      <c r="BB35" s="40">
        <v>0</v>
      </c>
      <c r="BC35" s="40">
        <v>105270</v>
      </c>
      <c r="BD35" s="40">
        <v>0</v>
      </c>
      <c r="BE35" s="40">
        <v>0</v>
      </c>
      <c r="BF35" s="40">
        <v>0</v>
      </c>
      <c r="BG35" s="40">
        <v>44550</v>
      </c>
      <c r="BH35" s="40">
        <v>0</v>
      </c>
      <c r="BI35" s="40">
        <v>0</v>
      </c>
      <c r="BJ35" s="40">
        <v>0</v>
      </c>
      <c r="BK35" s="40">
        <v>0</v>
      </c>
      <c r="BL35" s="40">
        <v>28860</v>
      </c>
      <c r="BM35" s="40">
        <v>0</v>
      </c>
      <c r="BN35" s="40">
        <v>0</v>
      </c>
      <c r="BO35" s="40">
        <v>0</v>
      </c>
      <c r="BP35" s="40">
        <v>0</v>
      </c>
      <c r="BQ35" s="40">
        <v>0</v>
      </c>
      <c r="BR35" s="40">
        <v>77100</v>
      </c>
      <c r="BS35" s="40">
        <v>0</v>
      </c>
      <c r="BT35" s="40">
        <v>0</v>
      </c>
      <c r="BU35" s="40">
        <v>0</v>
      </c>
      <c r="BV35" s="40">
        <v>0</v>
      </c>
      <c r="BW35" s="40">
        <v>0</v>
      </c>
      <c r="BX35" s="40">
        <v>48210</v>
      </c>
      <c r="BY35" s="40">
        <v>0</v>
      </c>
      <c r="BZ35" s="40">
        <v>0</v>
      </c>
      <c r="CA35" s="40">
        <v>0</v>
      </c>
      <c r="CB35" s="40">
        <v>0</v>
      </c>
      <c r="CC35" s="40">
        <v>0</v>
      </c>
      <c r="CD35" s="40">
        <v>0</v>
      </c>
      <c r="CE35" s="40">
        <v>0</v>
      </c>
      <c r="CF35" s="40">
        <v>0</v>
      </c>
      <c r="CG35" s="40">
        <v>0</v>
      </c>
      <c r="CH35" s="40">
        <v>0</v>
      </c>
      <c r="CI35" s="40">
        <v>0</v>
      </c>
      <c r="CJ35" s="40">
        <v>27990</v>
      </c>
      <c r="CK35" s="40">
        <v>0</v>
      </c>
      <c r="CL35" s="40">
        <v>0</v>
      </c>
      <c r="CO35" t="str">
        <f>VLOOKUP(A35,[1]รายการ!$A$14:$D$161,3,FALSE)</f>
        <v>LC</v>
      </c>
      <c r="CP35" t="str">
        <f>VLOOKUP(A35,[1]รายการ!$A$14:$D$161,4,FALSE)</f>
        <v>บำรุง</v>
      </c>
    </row>
    <row r="36" spans="1:94">
      <c r="A36" s="38" t="s">
        <v>2161</v>
      </c>
      <c r="B36" s="38" t="s">
        <v>2162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37">
        <v>0</v>
      </c>
      <c r="BS36" s="37">
        <v>0</v>
      </c>
      <c r="BT36" s="37">
        <v>0</v>
      </c>
      <c r="BU36" s="37">
        <v>0</v>
      </c>
      <c r="BV36" s="37">
        <v>0</v>
      </c>
      <c r="BW36" s="37">
        <v>0</v>
      </c>
      <c r="BX36" s="37">
        <v>0</v>
      </c>
      <c r="BY36" s="37">
        <v>0</v>
      </c>
      <c r="BZ36" s="37">
        <v>0</v>
      </c>
      <c r="CA36" s="37">
        <v>0</v>
      </c>
      <c r="CB36" s="37">
        <v>0</v>
      </c>
      <c r="CC36" s="37">
        <v>0</v>
      </c>
      <c r="CD36" s="37">
        <v>0</v>
      </c>
      <c r="CE36" s="37">
        <v>0</v>
      </c>
      <c r="CF36" s="37">
        <v>0</v>
      </c>
      <c r="CG36" s="37">
        <v>0</v>
      </c>
      <c r="CH36" s="37">
        <v>0</v>
      </c>
      <c r="CI36" s="37">
        <v>0</v>
      </c>
      <c r="CJ36" s="37">
        <v>0</v>
      </c>
      <c r="CK36" s="37">
        <v>0</v>
      </c>
      <c r="CL36" s="37">
        <v>0</v>
      </c>
      <c r="CO36" t="str">
        <f>VLOOKUP(A36,[1]รายการ!$A$14:$D$161,3,FALSE)</f>
        <v>LC</v>
      </c>
      <c r="CP36" t="str">
        <f>VLOOKUP(A36,[1]รายการ!$A$14:$D$161,4,FALSE)</f>
        <v>งปม.</v>
      </c>
    </row>
    <row r="37" spans="1:94">
      <c r="A37" s="38" t="s">
        <v>2163</v>
      </c>
      <c r="B37" s="38" t="s">
        <v>2164</v>
      </c>
      <c r="C37" s="37">
        <v>4573040.4800000004</v>
      </c>
      <c r="D37" s="37">
        <v>576535.76</v>
      </c>
      <c r="E37" s="37">
        <v>658109.66</v>
      </c>
      <c r="F37" s="37">
        <v>722974.79</v>
      </c>
      <c r="G37" s="37">
        <v>449169.76</v>
      </c>
      <c r="H37" s="37">
        <v>696241.42</v>
      </c>
      <c r="I37" s="37">
        <v>977164.76</v>
      </c>
      <c r="J37" s="37">
        <v>976321.29</v>
      </c>
      <c r="K37" s="37">
        <v>567475.65</v>
      </c>
      <c r="L37" s="37">
        <v>579638.98</v>
      </c>
      <c r="M37" s="37">
        <v>1339572.74</v>
      </c>
      <c r="N37" s="37">
        <v>148703.41</v>
      </c>
      <c r="O37" s="37">
        <v>2053263.3600000001</v>
      </c>
      <c r="P37" s="37">
        <v>501411.4</v>
      </c>
      <c r="Q37" s="37">
        <v>562644.80000000005</v>
      </c>
      <c r="R37" s="37">
        <v>1082273.8</v>
      </c>
      <c r="S37" s="37">
        <v>629132.04</v>
      </c>
      <c r="T37" s="37">
        <v>457995.6</v>
      </c>
      <c r="U37" s="37">
        <v>516939.72</v>
      </c>
      <c r="V37" s="37">
        <v>285876.15999999997</v>
      </c>
      <c r="W37" s="37">
        <v>5004965.8099999996</v>
      </c>
      <c r="X37" s="37">
        <v>429080</v>
      </c>
      <c r="Y37" s="37">
        <v>632484.25</v>
      </c>
      <c r="Z37" s="37">
        <v>466481.85</v>
      </c>
      <c r="AA37" s="37">
        <v>270969.42</v>
      </c>
      <c r="AB37" s="37">
        <v>315478.46000000002</v>
      </c>
      <c r="AC37" s="37">
        <v>318991.2</v>
      </c>
      <c r="AD37" s="37">
        <v>1210607.7</v>
      </c>
      <c r="AE37" s="37">
        <v>438124.4</v>
      </c>
      <c r="AF37" s="37">
        <v>446338.58</v>
      </c>
      <c r="AG37" s="37">
        <v>539963.23</v>
      </c>
      <c r="AH37" s="37">
        <v>834529.21</v>
      </c>
      <c r="AI37" s="37">
        <v>429957.1</v>
      </c>
      <c r="AJ37" s="37">
        <v>255940.8</v>
      </c>
      <c r="AK37" s="37">
        <v>8253743.9000000004</v>
      </c>
      <c r="AL37" s="37">
        <v>619176.02</v>
      </c>
      <c r="AM37" s="37">
        <v>497303.35</v>
      </c>
      <c r="AN37" s="37">
        <v>980520.85</v>
      </c>
      <c r="AO37" s="37">
        <v>905355.59</v>
      </c>
      <c r="AP37" s="37">
        <v>549855.03</v>
      </c>
      <c r="AQ37" s="37">
        <v>301771.88</v>
      </c>
      <c r="AR37" s="37">
        <v>1693542.8</v>
      </c>
      <c r="AS37" s="37">
        <v>516493.29</v>
      </c>
      <c r="AT37" s="37">
        <v>814005.12</v>
      </c>
      <c r="AU37" s="37">
        <v>1119600.3</v>
      </c>
      <c r="AV37" s="37">
        <v>440395.73</v>
      </c>
      <c r="AW37" s="37">
        <v>381037.45</v>
      </c>
      <c r="AX37" s="37">
        <v>706982.67</v>
      </c>
      <c r="AY37" s="37">
        <v>425117.65</v>
      </c>
      <c r="AZ37" s="37">
        <v>508403.01</v>
      </c>
      <c r="BA37" s="37">
        <v>2283462.66</v>
      </c>
      <c r="BB37" s="37">
        <v>525058.69999999995</v>
      </c>
      <c r="BC37" s="37">
        <v>4834630.57</v>
      </c>
      <c r="BD37" s="37">
        <v>1379824.37</v>
      </c>
      <c r="BE37" s="37">
        <v>510125.97</v>
      </c>
      <c r="BF37" s="37">
        <v>437818.45</v>
      </c>
      <c r="BG37" s="37">
        <v>2574992.2999999998</v>
      </c>
      <c r="BH37" s="37">
        <v>335876</v>
      </c>
      <c r="BI37" s="37">
        <v>240427.9</v>
      </c>
      <c r="BJ37" s="37">
        <v>320152.7</v>
      </c>
      <c r="BK37" s="37">
        <v>281081.24</v>
      </c>
      <c r="BL37" s="37">
        <v>3566606.36</v>
      </c>
      <c r="BM37" s="37">
        <v>888887.32</v>
      </c>
      <c r="BN37" s="37">
        <v>703734.61</v>
      </c>
      <c r="BO37" s="37">
        <v>1134268.04</v>
      </c>
      <c r="BP37" s="37">
        <v>676520.76</v>
      </c>
      <c r="BQ37" s="37">
        <v>443895.24</v>
      </c>
      <c r="BR37" s="37">
        <v>12129112.85</v>
      </c>
      <c r="BS37" s="37">
        <v>796384.31</v>
      </c>
      <c r="BT37" s="37">
        <v>751707.28</v>
      </c>
      <c r="BU37" s="37">
        <v>2319867.61</v>
      </c>
      <c r="BV37" s="37">
        <v>244411</v>
      </c>
      <c r="BW37" s="37">
        <v>615932.98</v>
      </c>
      <c r="BX37" s="37">
        <v>1441453.59</v>
      </c>
      <c r="BY37" s="37">
        <v>501230.21</v>
      </c>
      <c r="BZ37" s="37">
        <v>441681.5</v>
      </c>
      <c r="CA37" s="37">
        <v>628985.68999999994</v>
      </c>
      <c r="CB37" s="37">
        <v>835778.65</v>
      </c>
      <c r="CC37" s="37">
        <v>1282647.06</v>
      </c>
      <c r="CD37" s="37">
        <v>849543.8</v>
      </c>
      <c r="CE37" s="37">
        <v>1064012.53</v>
      </c>
      <c r="CF37" s="37">
        <v>377110.27</v>
      </c>
      <c r="CG37" s="37">
        <v>431127.62</v>
      </c>
      <c r="CH37" s="37">
        <v>309973.2</v>
      </c>
      <c r="CI37" s="37">
        <v>436672.67</v>
      </c>
      <c r="CJ37" s="37">
        <v>1393141.98</v>
      </c>
      <c r="CK37" s="37">
        <v>211107.04</v>
      </c>
      <c r="CL37" s="37">
        <v>225175.75</v>
      </c>
      <c r="CO37" t="str">
        <f>VLOOKUP(A37,[1]รายการ!$A$14:$D$161,3,FALSE)</f>
        <v>LC</v>
      </c>
      <c r="CP37" t="str">
        <f>VLOOKUP(A37,[1]รายการ!$A$14:$D$161,4,FALSE)</f>
        <v>งปม.</v>
      </c>
    </row>
    <row r="38" spans="1:94">
      <c r="A38" s="38" t="s">
        <v>2165</v>
      </c>
      <c r="B38" s="38" t="s">
        <v>2166</v>
      </c>
      <c r="C38" s="37">
        <v>6859560.7000000002</v>
      </c>
      <c r="D38" s="37">
        <v>864803.64</v>
      </c>
      <c r="E38" s="37">
        <v>987164.51</v>
      </c>
      <c r="F38" s="37">
        <v>1084462.18</v>
      </c>
      <c r="G38" s="37">
        <v>673754.64</v>
      </c>
      <c r="H38" s="37">
        <v>1044362.14</v>
      </c>
      <c r="I38" s="37">
        <v>1465747.14</v>
      </c>
      <c r="J38" s="37">
        <v>1465981.95</v>
      </c>
      <c r="K38" s="37">
        <v>851213.49</v>
      </c>
      <c r="L38" s="37">
        <v>878458.48</v>
      </c>
      <c r="M38" s="37">
        <v>2009359.12</v>
      </c>
      <c r="N38" s="37">
        <v>220055.14</v>
      </c>
      <c r="O38" s="37">
        <v>3079895.01</v>
      </c>
      <c r="P38" s="37">
        <v>752118.6</v>
      </c>
      <c r="Q38" s="37">
        <v>843978.9</v>
      </c>
      <c r="R38" s="37">
        <v>1413878.2</v>
      </c>
      <c r="S38" s="37">
        <v>943698.06</v>
      </c>
      <c r="T38" s="37">
        <v>686993.4</v>
      </c>
      <c r="U38" s="37">
        <v>775409.88</v>
      </c>
      <c r="V38" s="37">
        <v>428814.24</v>
      </c>
      <c r="W38" s="37">
        <v>7507448.6699999999</v>
      </c>
      <c r="X38" s="37">
        <v>524940</v>
      </c>
      <c r="Y38" s="37">
        <v>947259.37</v>
      </c>
      <c r="Z38" s="37">
        <v>699723.38</v>
      </c>
      <c r="AA38" s="37">
        <v>406454.13</v>
      </c>
      <c r="AB38" s="37">
        <v>473218.89</v>
      </c>
      <c r="AC38" s="37">
        <v>478486.8</v>
      </c>
      <c r="AD38" s="37">
        <v>1815911.53</v>
      </c>
      <c r="AE38" s="37">
        <v>657186.6</v>
      </c>
      <c r="AF38" s="37">
        <v>669508.77</v>
      </c>
      <c r="AG38" s="37">
        <v>809944.84</v>
      </c>
      <c r="AH38" s="37">
        <v>1251793.81</v>
      </c>
      <c r="AI38" s="37">
        <v>602949.15</v>
      </c>
      <c r="AJ38" s="37">
        <v>383911.2</v>
      </c>
      <c r="AK38" s="37">
        <v>12380515.689999999</v>
      </c>
      <c r="AL38" s="37">
        <v>928764.04</v>
      </c>
      <c r="AM38" s="37">
        <v>745985.04</v>
      </c>
      <c r="AN38" s="37">
        <v>1464410.63</v>
      </c>
      <c r="AO38" s="37">
        <v>1357923.89</v>
      </c>
      <c r="AP38" s="37">
        <v>824783.62</v>
      </c>
      <c r="AQ38" s="37">
        <v>452657.82</v>
      </c>
      <c r="AR38" s="37">
        <v>2540314.2000000002</v>
      </c>
      <c r="AS38" s="37">
        <v>774739.96</v>
      </c>
      <c r="AT38" s="37">
        <v>1221007.8600000001</v>
      </c>
      <c r="AU38" s="37">
        <v>1679400.46</v>
      </c>
      <c r="AV38" s="37">
        <v>660593.59</v>
      </c>
      <c r="AW38" s="37">
        <v>571556.18000000005</v>
      </c>
      <c r="AX38" s="37">
        <v>1060474.32</v>
      </c>
      <c r="AY38" s="37">
        <v>637676.49</v>
      </c>
      <c r="AZ38" s="37">
        <v>762604.52</v>
      </c>
      <c r="BA38" s="37">
        <v>3425193.98</v>
      </c>
      <c r="BB38" s="37">
        <v>787588.06</v>
      </c>
      <c r="BC38" s="37">
        <v>7251945.8200000003</v>
      </c>
      <c r="BD38" s="37">
        <v>2205834.52</v>
      </c>
      <c r="BE38" s="37">
        <v>711673.77</v>
      </c>
      <c r="BF38" s="37">
        <v>656533.27</v>
      </c>
      <c r="BG38" s="37">
        <v>3862488.42</v>
      </c>
      <c r="BH38" s="37">
        <v>503813.99</v>
      </c>
      <c r="BI38" s="37">
        <v>360641.85</v>
      </c>
      <c r="BJ38" s="37">
        <v>479959.05</v>
      </c>
      <c r="BK38" s="37">
        <v>421621.87</v>
      </c>
      <c r="BL38" s="37">
        <v>4999508.67</v>
      </c>
      <c r="BM38" s="37">
        <v>1333330.99</v>
      </c>
      <c r="BN38" s="37">
        <v>1055601.92</v>
      </c>
      <c r="BO38" s="37">
        <v>1575933.88</v>
      </c>
      <c r="BP38" s="37">
        <v>1017781.05</v>
      </c>
      <c r="BQ38" s="37">
        <v>665842.88</v>
      </c>
      <c r="BR38" s="37">
        <v>18193669.190000001</v>
      </c>
      <c r="BS38" s="37">
        <v>1195258.98</v>
      </c>
      <c r="BT38" s="37">
        <v>1127560.6299999999</v>
      </c>
      <c r="BU38" s="37">
        <v>3479042.21</v>
      </c>
      <c r="BV38" s="37">
        <v>342474.5</v>
      </c>
      <c r="BW38" s="37">
        <v>919399.49</v>
      </c>
      <c r="BX38" s="37">
        <v>2162180.39</v>
      </c>
      <c r="BY38" s="37">
        <v>751845.31</v>
      </c>
      <c r="BZ38" s="37">
        <v>662522.26</v>
      </c>
      <c r="CA38" s="37">
        <v>933517.96</v>
      </c>
      <c r="CB38" s="37">
        <v>1253766.7</v>
      </c>
      <c r="CC38" s="37">
        <v>1923970.57</v>
      </c>
      <c r="CD38" s="37">
        <v>1274315.7</v>
      </c>
      <c r="CE38" s="37">
        <v>1596018.79</v>
      </c>
      <c r="CF38" s="37">
        <v>571057.98</v>
      </c>
      <c r="CG38" s="37">
        <v>554520.44999999995</v>
      </c>
      <c r="CH38" s="37">
        <v>464959.8</v>
      </c>
      <c r="CI38" s="37">
        <v>655009.01</v>
      </c>
      <c r="CJ38" s="37">
        <v>2088774.27</v>
      </c>
      <c r="CK38" s="37">
        <v>316660.56</v>
      </c>
      <c r="CL38" s="37">
        <v>337763.63</v>
      </c>
      <c r="CO38" t="str">
        <f>VLOOKUP(A38,[1]รายการ!$A$14:$D$161,3,FALSE)</f>
        <v>LC</v>
      </c>
      <c r="CP38" t="str">
        <f>VLOOKUP(A38,[1]รายการ!$A$14:$D$161,4,FALSE)</f>
        <v>งปม.</v>
      </c>
    </row>
    <row r="39" spans="1:94">
      <c r="A39" s="38" t="s">
        <v>2167</v>
      </c>
      <c r="B39" s="38" t="s">
        <v>2168</v>
      </c>
      <c r="C39" s="37">
        <v>214638.44</v>
      </c>
      <c r="D39" s="37">
        <v>40055.4</v>
      </c>
      <c r="E39" s="37">
        <v>94668.59</v>
      </c>
      <c r="F39" s="37">
        <v>68821.2</v>
      </c>
      <c r="G39" s="37">
        <v>118988.8</v>
      </c>
      <c r="H39" s="37">
        <v>48322.8</v>
      </c>
      <c r="I39" s="37">
        <v>95391</v>
      </c>
      <c r="J39" s="37">
        <v>113428</v>
      </c>
      <c r="K39" s="37">
        <v>91231.2</v>
      </c>
      <c r="L39" s="37">
        <v>88990.2</v>
      </c>
      <c r="M39" s="37">
        <v>73432.800000000003</v>
      </c>
      <c r="N39" s="37">
        <v>0</v>
      </c>
      <c r="O39" s="37">
        <v>119415.6</v>
      </c>
      <c r="P39" s="37">
        <v>69152.7</v>
      </c>
      <c r="Q39" s="37">
        <v>45678.8</v>
      </c>
      <c r="R39" s="37">
        <v>47747.8</v>
      </c>
      <c r="S39" s="37">
        <v>66198.179999999993</v>
      </c>
      <c r="T39" s="37">
        <v>80529.2</v>
      </c>
      <c r="U39" s="37">
        <v>104756.7</v>
      </c>
      <c r="V39" s="37">
        <v>66893.399999999994</v>
      </c>
      <c r="W39" s="37">
        <v>280315.99</v>
      </c>
      <c r="X39" s="37">
        <v>42233.4</v>
      </c>
      <c r="Y39" s="37">
        <v>27986.400000000001</v>
      </c>
      <c r="Z39" s="37">
        <v>74158.289999999994</v>
      </c>
      <c r="AA39" s="37">
        <v>19982.5</v>
      </c>
      <c r="AB39" s="37">
        <v>71598.600000000006</v>
      </c>
      <c r="AC39" s="37">
        <v>62233.2</v>
      </c>
      <c r="AD39" s="37">
        <v>180097.13</v>
      </c>
      <c r="AE39" s="37">
        <v>29284.23</v>
      </c>
      <c r="AF39" s="37">
        <v>52547.4</v>
      </c>
      <c r="AG39" s="37">
        <v>61691.1</v>
      </c>
      <c r="AH39" s="37">
        <v>47142</v>
      </c>
      <c r="AI39" s="37">
        <v>59882.1</v>
      </c>
      <c r="AJ39" s="37">
        <v>0</v>
      </c>
      <c r="AK39" s="37">
        <v>262811.3</v>
      </c>
      <c r="AL39" s="37">
        <v>58111.199999999997</v>
      </c>
      <c r="AM39" s="37">
        <v>72600.899999999994</v>
      </c>
      <c r="AN39" s="37">
        <v>54468</v>
      </c>
      <c r="AO39" s="37">
        <v>76710.600000000006</v>
      </c>
      <c r="AP39" s="37">
        <v>74849.399999999994</v>
      </c>
      <c r="AQ39" s="37">
        <v>102160.48</v>
      </c>
      <c r="AR39" s="37">
        <v>42488.1</v>
      </c>
      <c r="AS39" s="37">
        <v>100910.7</v>
      </c>
      <c r="AT39" s="37">
        <v>29390.400000000001</v>
      </c>
      <c r="AU39" s="37">
        <v>68475.600000000006</v>
      </c>
      <c r="AV39" s="37">
        <v>67545</v>
      </c>
      <c r="AW39" s="37">
        <v>60868.800000000003</v>
      </c>
      <c r="AX39" s="37">
        <v>100881</v>
      </c>
      <c r="AY39" s="37">
        <v>80042.8</v>
      </c>
      <c r="AZ39" s="37">
        <v>28623.599999999999</v>
      </c>
      <c r="BA39" s="37">
        <v>130242.6</v>
      </c>
      <c r="BB39" s="37">
        <v>0</v>
      </c>
      <c r="BC39" s="37">
        <v>358092.9</v>
      </c>
      <c r="BD39" s="37">
        <v>100962.3</v>
      </c>
      <c r="BE39" s="37">
        <v>79675.94</v>
      </c>
      <c r="BF39" s="37">
        <v>47833.2</v>
      </c>
      <c r="BG39" s="37">
        <v>147573</v>
      </c>
      <c r="BH39" s="37">
        <v>0</v>
      </c>
      <c r="BI39" s="37">
        <v>0</v>
      </c>
      <c r="BJ39" s="37">
        <v>0</v>
      </c>
      <c r="BK39" s="37">
        <v>0</v>
      </c>
      <c r="BL39" s="37">
        <v>210604.71</v>
      </c>
      <c r="BM39" s="37">
        <v>66601.8</v>
      </c>
      <c r="BN39" s="37">
        <v>73864.800000000003</v>
      </c>
      <c r="BO39" s="37">
        <v>64953.2</v>
      </c>
      <c r="BP39" s="37">
        <v>47178</v>
      </c>
      <c r="BQ39" s="37">
        <v>0</v>
      </c>
      <c r="BR39" s="37">
        <v>491955.86</v>
      </c>
      <c r="BS39" s="37">
        <v>41254.199999999997</v>
      </c>
      <c r="BT39" s="37">
        <v>67008.600000000006</v>
      </c>
      <c r="BU39" s="37">
        <v>116929.79</v>
      </c>
      <c r="BV39" s="37">
        <v>0</v>
      </c>
      <c r="BW39" s="37">
        <v>57180.6</v>
      </c>
      <c r="BX39" s="37">
        <v>64533</v>
      </c>
      <c r="BY39" s="37">
        <v>69717.600000000006</v>
      </c>
      <c r="BZ39" s="37">
        <v>17033.8</v>
      </c>
      <c r="CA39" s="37">
        <v>56565</v>
      </c>
      <c r="CB39" s="37">
        <v>51535.199999999997</v>
      </c>
      <c r="CC39" s="37">
        <v>23865.599999999999</v>
      </c>
      <c r="CD39" s="37">
        <v>89503.5</v>
      </c>
      <c r="CE39" s="37">
        <v>23399.39</v>
      </c>
      <c r="CF39" s="37">
        <v>29241</v>
      </c>
      <c r="CG39" s="37">
        <v>55869.3</v>
      </c>
      <c r="CH39" s="37">
        <v>23254.799999999999</v>
      </c>
      <c r="CI39" s="37">
        <v>8206.4</v>
      </c>
      <c r="CJ39" s="37">
        <v>169974.7</v>
      </c>
      <c r="CK39" s="37">
        <v>0</v>
      </c>
      <c r="CL39" s="37">
        <v>0</v>
      </c>
      <c r="CO39" t="str">
        <f>VLOOKUP(A39,[1]รายการ!$A$14:$D$161,3,FALSE)</f>
        <v>LC</v>
      </c>
      <c r="CP39" t="str">
        <f>VLOOKUP(A39,[1]รายการ!$A$14:$D$161,4,FALSE)</f>
        <v>งปม.</v>
      </c>
    </row>
    <row r="40" spans="1:94">
      <c r="A40" s="38" t="s">
        <v>2169</v>
      </c>
      <c r="B40" s="38" t="s">
        <v>2170</v>
      </c>
      <c r="C40" s="37">
        <v>326723</v>
      </c>
      <c r="D40" s="37">
        <v>12900</v>
      </c>
      <c r="E40" s="37">
        <v>25284</v>
      </c>
      <c r="F40" s="37">
        <v>22524</v>
      </c>
      <c r="G40" s="37">
        <v>19108</v>
      </c>
      <c r="H40" s="37">
        <v>5964</v>
      </c>
      <c r="I40" s="37">
        <v>25050</v>
      </c>
      <c r="J40" s="37">
        <v>25995</v>
      </c>
      <c r="K40" s="37">
        <v>25800</v>
      </c>
      <c r="L40" s="37">
        <v>6075</v>
      </c>
      <c r="M40" s="37">
        <v>26268</v>
      </c>
      <c r="N40" s="37">
        <v>31468</v>
      </c>
      <c r="O40" s="37">
        <v>105928</v>
      </c>
      <c r="P40" s="37">
        <v>23625</v>
      </c>
      <c r="Q40" s="37">
        <v>33156</v>
      </c>
      <c r="R40" s="37">
        <v>25800</v>
      </c>
      <c r="S40" s="37">
        <v>27450</v>
      </c>
      <c r="T40" s="37">
        <v>36383</v>
      </c>
      <c r="U40" s="37">
        <v>52323</v>
      </c>
      <c r="V40" s="37">
        <v>16433</v>
      </c>
      <c r="W40" s="37">
        <v>257473</v>
      </c>
      <c r="X40" s="37">
        <v>19350</v>
      </c>
      <c r="Y40" s="37">
        <v>6450</v>
      </c>
      <c r="Z40" s="37">
        <v>12900</v>
      </c>
      <c r="AA40" s="37">
        <v>25800</v>
      </c>
      <c r="AB40" s="37">
        <v>19350</v>
      </c>
      <c r="AC40" s="37">
        <v>8100</v>
      </c>
      <c r="AD40" s="37">
        <v>23934</v>
      </c>
      <c r="AE40" s="37">
        <v>25800</v>
      </c>
      <c r="AF40" s="37">
        <v>22500</v>
      </c>
      <c r="AG40" s="37">
        <v>25800</v>
      </c>
      <c r="AH40" s="37">
        <v>17850</v>
      </c>
      <c r="AI40" s="37">
        <v>31050</v>
      </c>
      <c r="AJ40" s="37">
        <v>6450</v>
      </c>
      <c r="AK40" s="37">
        <v>219663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46350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96225</v>
      </c>
      <c r="BB40" s="37">
        <v>0</v>
      </c>
      <c r="BC40" s="37">
        <v>210654</v>
      </c>
      <c r="BD40" s="37">
        <v>71694</v>
      </c>
      <c r="BE40" s="37">
        <v>19350</v>
      </c>
      <c r="BF40" s="37">
        <v>42316</v>
      </c>
      <c r="BG40" s="37">
        <v>22524</v>
      </c>
      <c r="BH40" s="37">
        <v>19701</v>
      </c>
      <c r="BI40" s="37">
        <v>6450</v>
      </c>
      <c r="BJ40" s="37">
        <v>6450</v>
      </c>
      <c r="BK40" s="37">
        <v>6450</v>
      </c>
      <c r="BL40" s="37">
        <v>187598</v>
      </c>
      <c r="BM40" s="37">
        <v>42300</v>
      </c>
      <c r="BN40" s="37">
        <v>19350</v>
      </c>
      <c r="BO40" s="37">
        <v>14625</v>
      </c>
      <c r="BP40" s="37">
        <v>24000</v>
      </c>
      <c r="BQ40" s="37">
        <v>38850</v>
      </c>
      <c r="BR40" s="37">
        <v>451406</v>
      </c>
      <c r="BS40" s="37">
        <v>8850</v>
      </c>
      <c r="BT40" s="37">
        <v>12900</v>
      </c>
      <c r="BU40" s="37">
        <v>92569</v>
      </c>
      <c r="BV40" s="37">
        <v>22800</v>
      </c>
      <c r="BW40" s="37">
        <v>0</v>
      </c>
      <c r="BX40" s="37">
        <v>44400</v>
      </c>
      <c r="BY40" s="37">
        <v>11100</v>
      </c>
      <c r="BZ40" s="37">
        <v>17775</v>
      </c>
      <c r="CA40" s="37">
        <v>6450</v>
      </c>
      <c r="CB40" s="37">
        <v>5687</v>
      </c>
      <c r="CC40" s="37">
        <v>27225</v>
      </c>
      <c r="CD40" s="37">
        <v>21000</v>
      </c>
      <c r="CE40" s="37">
        <v>21150</v>
      </c>
      <c r="CF40" s="37">
        <v>12900</v>
      </c>
      <c r="CG40" s="37">
        <v>19350</v>
      </c>
      <c r="CH40" s="37">
        <v>16166</v>
      </c>
      <c r="CI40" s="37">
        <v>24300</v>
      </c>
      <c r="CJ40" s="37">
        <v>24083</v>
      </c>
      <c r="CK40" s="37">
        <v>0</v>
      </c>
      <c r="CL40" s="37">
        <v>0</v>
      </c>
      <c r="CO40" t="str">
        <f>VLOOKUP(A40,[1]รายการ!$A$14:$D$161,3,FALSE)</f>
        <v>LC</v>
      </c>
      <c r="CP40" t="str">
        <f>VLOOKUP(A40,[1]รายการ!$A$14:$D$161,4,FALSE)</f>
        <v>งปม.</v>
      </c>
    </row>
    <row r="41" spans="1:94" s="36" customFormat="1">
      <c r="A41" s="39" t="s">
        <v>1960</v>
      </c>
      <c r="B41" s="39" t="s">
        <v>1961</v>
      </c>
      <c r="C41" s="40">
        <v>2705982</v>
      </c>
      <c r="D41" s="40">
        <v>393025</v>
      </c>
      <c r="E41" s="40">
        <v>237532</v>
      </c>
      <c r="F41" s="40">
        <v>209348</v>
      </c>
      <c r="G41" s="40">
        <v>211062</v>
      </c>
      <c r="H41" s="40">
        <v>373588</v>
      </c>
      <c r="I41" s="40">
        <v>258092</v>
      </c>
      <c r="J41" s="40">
        <v>507543</v>
      </c>
      <c r="K41" s="40">
        <v>313899</v>
      </c>
      <c r="L41" s="40">
        <v>391943</v>
      </c>
      <c r="M41" s="40">
        <v>604668</v>
      </c>
      <c r="N41" s="40">
        <v>92370</v>
      </c>
      <c r="O41" s="40">
        <v>1535284</v>
      </c>
      <c r="P41" s="40">
        <v>331831</v>
      </c>
      <c r="Q41" s="40">
        <v>378719</v>
      </c>
      <c r="R41" s="40">
        <v>516964</v>
      </c>
      <c r="S41" s="40">
        <v>344188</v>
      </c>
      <c r="T41" s="40">
        <v>250372</v>
      </c>
      <c r="U41" s="40">
        <v>254192</v>
      </c>
      <c r="V41" s="40">
        <v>173278</v>
      </c>
      <c r="W41" s="40">
        <v>2665634</v>
      </c>
      <c r="X41" s="40">
        <v>286105</v>
      </c>
      <c r="Y41" s="40">
        <v>483182</v>
      </c>
      <c r="Z41" s="40">
        <v>379186</v>
      </c>
      <c r="AA41" s="40">
        <v>227189</v>
      </c>
      <c r="AB41" s="40">
        <v>257767</v>
      </c>
      <c r="AC41" s="40">
        <v>312270</v>
      </c>
      <c r="AD41" s="40">
        <v>782996</v>
      </c>
      <c r="AE41" s="40">
        <v>182731</v>
      </c>
      <c r="AF41" s="40">
        <v>249181</v>
      </c>
      <c r="AG41" s="40">
        <v>358237</v>
      </c>
      <c r="AH41" s="40">
        <v>593166</v>
      </c>
      <c r="AI41" s="40">
        <v>266214</v>
      </c>
      <c r="AJ41" s="40">
        <v>225278.09</v>
      </c>
      <c r="AK41" s="40">
        <v>5417739</v>
      </c>
      <c r="AL41" s="40">
        <v>260182</v>
      </c>
      <c r="AM41" s="40">
        <v>286321</v>
      </c>
      <c r="AN41" s="40">
        <v>617541</v>
      </c>
      <c r="AO41" s="40">
        <v>530721</v>
      </c>
      <c r="AP41" s="40">
        <v>426878</v>
      </c>
      <c r="AQ41" s="40">
        <v>220893</v>
      </c>
      <c r="AR41" s="40">
        <v>1412380</v>
      </c>
      <c r="AS41" s="40">
        <v>458961</v>
      </c>
      <c r="AT41" s="40">
        <v>817788</v>
      </c>
      <c r="AU41" s="40">
        <v>603346</v>
      </c>
      <c r="AV41" s="40">
        <v>383483</v>
      </c>
      <c r="AW41" s="40">
        <v>200233</v>
      </c>
      <c r="AX41" s="40">
        <v>411738</v>
      </c>
      <c r="AY41" s="40">
        <v>322488</v>
      </c>
      <c r="AZ41" s="40">
        <v>376062</v>
      </c>
      <c r="BA41" s="40">
        <v>1344579</v>
      </c>
      <c r="BB41" s="40">
        <v>322655</v>
      </c>
      <c r="BC41" s="40">
        <v>2165189.5</v>
      </c>
      <c r="BD41" s="40">
        <v>622826</v>
      </c>
      <c r="BE41" s="40">
        <v>197638</v>
      </c>
      <c r="BF41" s="40">
        <v>387432</v>
      </c>
      <c r="BG41" s="40">
        <v>1980990</v>
      </c>
      <c r="BH41" s="40">
        <v>193675</v>
      </c>
      <c r="BI41" s="40">
        <v>193923.32</v>
      </c>
      <c r="BJ41" s="40">
        <v>330051</v>
      </c>
      <c r="BK41" s="40">
        <v>328619</v>
      </c>
      <c r="BL41" s="40">
        <v>1497290</v>
      </c>
      <c r="BM41" s="40">
        <v>449537</v>
      </c>
      <c r="BN41" s="40">
        <v>311947</v>
      </c>
      <c r="BO41" s="40">
        <v>566556.21</v>
      </c>
      <c r="BP41" s="40">
        <v>332820</v>
      </c>
      <c r="BQ41" s="40">
        <v>375166</v>
      </c>
      <c r="BR41" s="40">
        <v>7087621</v>
      </c>
      <c r="BS41" s="40">
        <v>453723</v>
      </c>
      <c r="BT41" s="40">
        <v>588613</v>
      </c>
      <c r="BU41" s="40">
        <v>1526637.57</v>
      </c>
      <c r="BV41" s="40">
        <v>140911</v>
      </c>
      <c r="BW41" s="40">
        <v>337586.34</v>
      </c>
      <c r="BX41" s="40">
        <v>840117</v>
      </c>
      <c r="BY41" s="40">
        <v>297041.89</v>
      </c>
      <c r="BZ41" s="40">
        <v>354440</v>
      </c>
      <c r="CA41" s="40">
        <v>273024</v>
      </c>
      <c r="CB41" s="40">
        <v>167582</v>
      </c>
      <c r="CC41" s="40">
        <v>725285</v>
      </c>
      <c r="CD41" s="40">
        <v>450016</v>
      </c>
      <c r="CE41" s="40">
        <v>950414</v>
      </c>
      <c r="CF41" s="40">
        <v>308124</v>
      </c>
      <c r="CG41" s="40">
        <v>298481.14</v>
      </c>
      <c r="CH41" s="40">
        <v>337600</v>
      </c>
      <c r="CI41" s="40">
        <v>220025</v>
      </c>
      <c r="CJ41" s="40">
        <v>1096305</v>
      </c>
      <c r="CK41" s="40">
        <v>250219</v>
      </c>
      <c r="CL41" s="40">
        <v>258787</v>
      </c>
      <c r="CO41" t="str">
        <f>VLOOKUP(A41,[1]รายการ!$A$14:$D$161,3,FALSE)</f>
        <v>LC</v>
      </c>
      <c r="CP41" t="str">
        <f>VLOOKUP(A41,[1]รายการ!$A$14:$D$161,4,FALSE)</f>
        <v>บำรุง</v>
      </c>
    </row>
    <row r="42" spans="1:94">
      <c r="A42" s="38" t="s">
        <v>2171</v>
      </c>
      <c r="B42" s="38" t="s">
        <v>2172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36000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48000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v>0</v>
      </c>
      <c r="BJ42" s="37">
        <v>0</v>
      </c>
      <c r="BK42" s="37">
        <v>0</v>
      </c>
      <c r="BL42" s="37">
        <v>0</v>
      </c>
      <c r="BM42" s="37">
        <v>0</v>
      </c>
      <c r="BN42" s="37">
        <v>0</v>
      </c>
      <c r="BO42" s="37">
        <v>0</v>
      </c>
      <c r="BP42" s="37">
        <v>0</v>
      </c>
      <c r="BQ42" s="37">
        <v>0</v>
      </c>
      <c r="BR42" s="37">
        <v>122400</v>
      </c>
      <c r="BS42" s="37">
        <v>0</v>
      </c>
      <c r="BT42" s="37">
        <v>0</v>
      </c>
      <c r="BU42" s="37">
        <v>0</v>
      </c>
      <c r="BV42" s="37">
        <v>0</v>
      </c>
      <c r="BW42" s="37">
        <v>0</v>
      </c>
      <c r="BX42" s="37">
        <v>0</v>
      </c>
      <c r="BY42" s="37">
        <v>0</v>
      </c>
      <c r="BZ42" s="37">
        <v>0</v>
      </c>
      <c r="CA42" s="37">
        <v>0</v>
      </c>
      <c r="CB42" s="37">
        <v>0</v>
      </c>
      <c r="CC42" s="37">
        <v>0</v>
      </c>
      <c r="CD42" s="37">
        <v>0</v>
      </c>
      <c r="CE42" s="37">
        <v>0</v>
      </c>
      <c r="CF42" s="37">
        <v>0</v>
      </c>
      <c r="CG42" s="37">
        <v>0</v>
      </c>
      <c r="CH42" s="37">
        <v>0</v>
      </c>
      <c r="CI42" s="37">
        <v>0</v>
      </c>
      <c r="CJ42" s="37">
        <v>0</v>
      </c>
      <c r="CK42" s="37">
        <v>0</v>
      </c>
      <c r="CL42" s="37">
        <v>0</v>
      </c>
      <c r="CO42" t="str">
        <f>VLOOKUP(A42,[1]รายการ!$A$14:$D$161,3,FALSE)</f>
        <v>LC</v>
      </c>
      <c r="CP42" t="str">
        <f>VLOOKUP(A42,[1]รายการ!$A$14:$D$161,4,FALSE)</f>
        <v>งปม.</v>
      </c>
    </row>
    <row r="43" spans="1:94" s="36" customFormat="1">
      <c r="A43" s="39" t="s">
        <v>1962</v>
      </c>
      <c r="B43" s="39" t="s">
        <v>1963</v>
      </c>
      <c r="C43" s="40">
        <v>637291.19999999995</v>
      </c>
      <c r="D43" s="40">
        <v>0</v>
      </c>
      <c r="E43" s="40">
        <v>66568.399999999994</v>
      </c>
      <c r="F43" s="40">
        <v>27071</v>
      </c>
      <c r="G43" s="40">
        <v>0</v>
      </c>
      <c r="H43" s="40">
        <v>116199.6</v>
      </c>
      <c r="I43" s="40">
        <v>44395</v>
      </c>
      <c r="J43" s="40">
        <v>94265.4</v>
      </c>
      <c r="K43" s="40">
        <v>94731.199999999997</v>
      </c>
      <c r="L43" s="40">
        <v>64548.25</v>
      </c>
      <c r="M43" s="40">
        <v>49513.8</v>
      </c>
      <c r="N43" s="40">
        <v>0</v>
      </c>
      <c r="O43" s="40">
        <v>128051.52</v>
      </c>
      <c r="P43" s="40">
        <v>0</v>
      </c>
      <c r="Q43" s="40">
        <v>30405.200000000001</v>
      </c>
      <c r="R43" s="40">
        <v>81462.7</v>
      </c>
      <c r="S43" s="40">
        <v>0</v>
      </c>
      <c r="T43" s="40">
        <v>0</v>
      </c>
      <c r="U43" s="40">
        <v>0</v>
      </c>
      <c r="V43" s="40">
        <v>0</v>
      </c>
      <c r="W43" s="40">
        <v>266333.40000000002</v>
      </c>
      <c r="X43" s="40">
        <v>0</v>
      </c>
      <c r="Y43" s="40">
        <v>0</v>
      </c>
      <c r="Z43" s="40">
        <v>0</v>
      </c>
      <c r="AA43" s="40">
        <v>24347.4</v>
      </c>
      <c r="AB43" s="40">
        <v>33228</v>
      </c>
      <c r="AC43" s="40">
        <v>0</v>
      </c>
      <c r="AD43" s="40">
        <v>79483</v>
      </c>
      <c r="AE43" s="40">
        <v>0</v>
      </c>
      <c r="AF43" s="40">
        <v>0</v>
      </c>
      <c r="AG43" s="40">
        <v>0</v>
      </c>
      <c r="AH43" s="40">
        <v>15013.8</v>
      </c>
      <c r="AI43" s="40">
        <v>0</v>
      </c>
      <c r="AJ43" s="40">
        <v>3308</v>
      </c>
      <c r="AK43" s="40">
        <v>672248.15</v>
      </c>
      <c r="AL43" s="40">
        <v>0</v>
      </c>
      <c r="AM43" s="40">
        <v>0</v>
      </c>
      <c r="AN43" s="40">
        <v>50209.4</v>
      </c>
      <c r="AO43" s="40">
        <v>106754.4</v>
      </c>
      <c r="AP43" s="40">
        <v>86680.4</v>
      </c>
      <c r="AQ43" s="40">
        <v>0</v>
      </c>
      <c r="AR43" s="40">
        <v>75968.2</v>
      </c>
      <c r="AS43" s="40">
        <v>12435.6</v>
      </c>
      <c r="AT43" s="40">
        <v>0</v>
      </c>
      <c r="AU43" s="40">
        <v>0</v>
      </c>
      <c r="AV43" s="40">
        <v>0</v>
      </c>
      <c r="AW43" s="40">
        <v>0</v>
      </c>
      <c r="AX43" s="40">
        <v>44172</v>
      </c>
      <c r="AY43" s="40">
        <v>81315.899999999994</v>
      </c>
      <c r="AZ43" s="40">
        <v>89933.4</v>
      </c>
      <c r="BA43" s="40">
        <v>0</v>
      </c>
      <c r="BB43" s="40">
        <v>0</v>
      </c>
      <c r="BC43" s="40">
        <v>417931.25</v>
      </c>
      <c r="BD43" s="40">
        <v>180268.36</v>
      </c>
      <c r="BE43" s="40">
        <v>0</v>
      </c>
      <c r="BF43" s="40">
        <v>53107.199999999997</v>
      </c>
      <c r="BG43" s="40">
        <v>186884.2</v>
      </c>
      <c r="BH43" s="40">
        <v>0</v>
      </c>
      <c r="BI43" s="40">
        <v>0</v>
      </c>
      <c r="BJ43" s="40">
        <v>16115.8</v>
      </c>
      <c r="BK43" s="40">
        <v>28493.72</v>
      </c>
      <c r="BL43" s="40">
        <v>292894.59999999998</v>
      </c>
      <c r="BM43" s="40">
        <v>79928</v>
      </c>
      <c r="BN43" s="40">
        <v>21488.2</v>
      </c>
      <c r="BO43" s="40">
        <v>0</v>
      </c>
      <c r="BP43" s="40">
        <v>0</v>
      </c>
      <c r="BQ43" s="40">
        <v>86928.6</v>
      </c>
      <c r="BR43" s="40">
        <v>928225.08</v>
      </c>
      <c r="BS43" s="40">
        <v>0</v>
      </c>
      <c r="BT43" s="40">
        <v>0</v>
      </c>
      <c r="BU43" s="40">
        <v>239399.73</v>
      </c>
      <c r="BV43" s="40">
        <v>0</v>
      </c>
      <c r="BW43" s="40">
        <v>0</v>
      </c>
      <c r="BX43" s="40">
        <v>128652.3</v>
      </c>
      <c r="BY43" s="40">
        <v>0</v>
      </c>
      <c r="BZ43" s="40">
        <v>0</v>
      </c>
      <c r="CA43" s="40">
        <v>76517.84</v>
      </c>
      <c r="CB43" s="40">
        <v>0</v>
      </c>
      <c r="CC43" s="40">
        <v>0</v>
      </c>
      <c r="CD43" s="40">
        <v>0</v>
      </c>
      <c r="CE43" s="40">
        <v>0</v>
      </c>
      <c r="CF43" s="40">
        <v>0</v>
      </c>
      <c r="CG43" s="40">
        <v>0</v>
      </c>
      <c r="CH43" s="40">
        <v>0</v>
      </c>
      <c r="CI43" s="40">
        <v>0</v>
      </c>
      <c r="CJ43" s="40">
        <v>148132</v>
      </c>
      <c r="CK43" s="40">
        <v>0</v>
      </c>
      <c r="CL43" s="40">
        <v>11800</v>
      </c>
      <c r="CO43" t="str">
        <f>VLOOKUP(A43,[1]รายการ!$A$14:$D$161,3,FALSE)</f>
        <v>LC</v>
      </c>
      <c r="CP43" t="str">
        <f>VLOOKUP(A43,[1]รายการ!$A$14:$D$161,4,FALSE)</f>
        <v>บำรุง</v>
      </c>
    </row>
    <row r="44" spans="1:94">
      <c r="A44" s="38" t="s">
        <v>2173</v>
      </c>
      <c r="B44" s="38" t="s">
        <v>2174</v>
      </c>
      <c r="C44" s="37">
        <v>19939208.84</v>
      </c>
      <c r="D44" s="37">
        <v>112000</v>
      </c>
      <c r="E44" s="37">
        <v>717000</v>
      </c>
      <c r="F44" s="37">
        <v>1224000</v>
      </c>
      <c r="G44" s="37">
        <v>81000</v>
      </c>
      <c r="H44" s="37">
        <v>170500</v>
      </c>
      <c r="I44" s="37">
        <v>1956000</v>
      </c>
      <c r="J44" s="37">
        <v>2738600</v>
      </c>
      <c r="K44" s="37">
        <v>1023000</v>
      </c>
      <c r="L44" s="37">
        <v>1529000</v>
      </c>
      <c r="M44" s="37">
        <v>2730500</v>
      </c>
      <c r="N44" s="37">
        <v>564000</v>
      </c>
      <c r="O44" s="37">
        <v>9652920.7699999996</v>
      </c>
      <c r="P44" s="37">
        <v>1413802.97</v>
      </c>
      <c r="Q44" s="37">
        <v>2303400</v>
      </c>
      <c r="R44" s="37">
        <v>3357080.41</v>
      </c>
      <c r="S44" s="37">
        <v>1183500</v>
      </c>
      <c r="T44" s="37">
        <v>1317000</v>
      </c>
      <c r="U44" s="37">
        <v>1539500</v>
      </c>
      <c r="V44" s="37">
        <v>789500</v>
      </c>
      <c r="W44" s="37">
        <v>19451055.82</v>
      </c>
      <c r="X44" s="37">
        <v>458000</v>
      </c>
      <c r="Y44" s="37">
        <v>2017694</v>
      </c>
      <c r="Z44" s="37">
        <v>0</v>
      </c>
      <c r="AA44" s="37">
        <v>804000</v>
      </c>
      <c r="AB44" s="37">
        <v>495500</v>
      </c>
      <c r="AC44" s="37">
        <v>1326000</v>
      </c>
      <c r="AD44" s="37">
        <v>2416500</v>
      </c>
      <c r="AE44" s="37">
        <v>1428350</v>
      </c>
      <c r="AF44" s="37">
        <v>411000</v>
      </c>
      <c r="AG44" s="37">
        <v>1389339</v>
      </c>
      <c r="AH44" s="37">
        <v>2815112</v>
      </c>
      <c r="AI44" s="37">
        <v>1113014</v>
      </c>
      <c r="AJ44" s="37">
        <v>1024500</v>
      </c>
      <c r="AK44" s="37">
        <v>34995353</v>
      </c>
      <c r="AL44" s="37">
        <v>1604000</v>
      </c>
      <c r="AM44" s="37">
        <v>1368677.42</v>
      </c>
      <c r="AN44" s="37">
        <v>2869805.52</v>
      </c>
      <c r="AO44" s="37">
        <v>3042290.32</v>
      </c>
      <c r="AP44" s="37">
        <v>1701758.06</v>
      </c>
      <c r="AQ44" s="37">
        <v>889416</v>
      </c>
      <c r="AR44" s="37">
        <v>5519208</v>
      </c>
      <c r="AS44" s="37">
        <v>1626016</v>
      </c>
      <c r="AT44" s="37">
        <v>2771370.97</v>
      </c>
      <c r="AU44" s="37">
        <v>3199318.06</v>
      </c>
      <c r="AV44" s="37">
        <v>1521692.58</v>
      </c>
      <c r="AW44" s="37">
        <v>1432500</v>
      </c>
      <c r="AX44" s="37">
        <v>1825273</v>
      </c>
      <c r="AY44" s="37">
        <v>1446429.75</v>
      </c>
      <c r="AZ44" s="37">
        <v>1085000</v>
      </c>
      <c r="BA44" s="37">
        <v>9524622</v>
      </c>
      <c r="BB44" s="37">
        <v>1473804.84</v>
      </c>
      <c r="BC44" s="37">
        <v>17733333.27</v>
      </c>
      <c r="BD44" s="37">
        <v>4974151.57</v>
      </c>
      <c r="BE44" s="37">
        <v>1518955.45</v>
      </c>
      <c r="BF44" s="37">
        <v>1595451.61</v>
      </c>
      <c r="BG44" s="37">
        <v>14812748.939999999</v>
      </c>
      <c r="BH44" s="37">
        <v>1254951.6100000001</v>
      </c>
      <c r="BI44" s="37">
        <v>1301000</v>
      </c>
      <c r="BJ44" s="37">
        <v>1112064.51</v>
      </c>
      <c r="BK44" s="37">
        <v>1134096.77</v>
      </c>
      <c r="BL44" s="37">
        <v>13920591.810000001</v>
      </c>
      <c r="BM44" s="37">
        <v>2106500</v>
      </c>
      <c r="BN44" s="37">
        <v>1398007.14</v>
      </c>
      <c r="BO44" s="37">
        <v>3599026.3</v>
      </c>
      <c r="BP44" s="37">
        <v>1673000</v>
      </c>
      <c r="BQ44" s="37">
        <v>1538150.35</v>
      </c>
      <c r="BR44" s="37">
        <v>53239313.719999999</v>
      </c>
      <c r="BS44" s="37">
        <v>1796580.42</v>
      </c>
      <c r="BT44" s="37">
        <v>1968722.58</v>
      </c>
      <c r="BU44" s="37">
        <v>9164407.5800000001</v>
      </c>
      <c r="BV44" s="37">
        <v>491000</v>
      </c>
      <c r="BW44" s="37">
        <v>1696000</v>
      </c>
      <c r="BX44" s="37">
        <v>5268015.2699999996</v>
      </c>
      <c r="BY44" s="37">
        <v>905000</v>
      </c>
      <c r="BZ44" s="37">
        <v>1406016.13</v>
      </c>
      <c r="CA44" s="37">
        <v>1535500</v>
      </c>
      <c r="CB44" s="37">
        <v>1904500</v>
      </c>
      <c r="CC44" s="37">
        <v>4394838.71</v>
      </c>
      <c r="CD44" s="37">
        <v>1961500</v>
      </c>
      <c r="CE44" s="37">
        <v>3608798.35</v>
      </c>
      <c r="CF44" s="37">
        <v>1329350</v>
      </c>
      <c r="CG44" s="37">
        <v>1049500</v>
      </c>
      <c r="CH44" s="37">
        <v>828000</v>
      </c>
      <c r="CI44" s="37">
        <v>1418000</v>
      </c>
      <c r="CJ44" s="37">
        <v>4548947.6100000003</v>
      </c>
      <c r="CK44" s="37">
        <v>1027500</v>
      </c>
      <c r="CL44" s="37">
        <v>892365.26</v>
      </c>
      <c r="CO44" t="str">
        <f>VLOOKUP(A44,[1]รายการ!$A$14:$D$161,3,FALSE)</f>
        <v>LC</v>
      </c>
      <c r="CP44" t="str">
        <f>VLOOKUP(A44,[1]รายการ!$A$14:$D$161,4,FALSE)</f>
        <v>งปม.</v>
      </c>
    </row>
    <row r="45" spans="1:94" s="36" customFormat="1">
      <c r="A45" s="39" t="s">
        <v>1964</v>
      </c>
      <c r="B45" s="39" t="s">
        <v>1965</v>
      </c>
      <c r="C45" s="40">
        <v>65048</v>
      </c>
      <c r="D45" s="40">
        <v>64000</v>
      </c>
      <c r="E45" s="40">
        <v>0</v>
      </c>
      <c r="F45" s="40">
        <v>0</v>
      </c>
      <c r="G45" s="40">
        <v>66000</v>
      </c>
      <c r="H45" s="40">
        <v>111000</v>
      </c>
      <c r="I45" s="40">
        <v>182500</v>
      </c>
      <c r="J45" s="40">
        <v>467500</v>
      </c>
      <c r="K45" s="40">
        <v>116500</v>
      </c>
      <c r="L45" s="40">
        <v>222000</v>
      </c>
      <c r="M45" s="40">
        <v>18000</v>
      </c>
      <c r="N45" s="40">
        <v>0</v>
      </c>
      <c r="O45" s="40">
        <v>389822.56</v>
      </c>
      <c r="P45" s="40">
        <v>19500</v>
      </c>
      <c r="Q45" s="40">
        <v>57000</v>
      </c>
      <c r="R45" s="40">
        <v>83500</v>
      </c>
      <c r="S45" s="40">
        <v>69000</v>
      </c>
      <c r="T45" s="40">
        <v>54000</v>
      </c>
      <c r="U45" s="40">
        <v>11000</v>
      </c>
      <c r="V45" s="40">
        <v>59700</v>
      </c>
      <c r="W45" s="40">
        <v>846140.59</v>
      </c>
      <c r="X45" s="40">
        <v>184500</v>
      </c>
      <c r="Y45" s="40">
        <v>497500</v>
      </c>
      <c r="Z45" s="40">
        <v>223000</v>
      </c>
      <c r="AA45" s="40">
        <v>118500</v>
      </c>
      <c r="AB45" s="40">
        <v>161000</v>
      </c>
      <c r="AC45" s="40">
        <v>54000</v>
      </c>
      <c r="AD45" s="40">
        <v>302823.05</v>
      </c>
      <c r="AE45" s="40">
        <v>42000</v>
      </c>
      <c r="AF45" s="40">
        <v>149000</v>
      </c>
      <c r="AG45" s="40">
        <v>169000</v>
      </c>
      <c r="AH45" s="40">
        <v>152500</v>
      </c>
      <c r="AI45" s="40">
        <v>111500</v>
      </c>
      <c r="AJ45" s="40">
        <v>117500</v>
      </c>
      <c r="AK45" s="40">
        <v>315681</v>
      </c>
      <c r="AL45" s="40">
        <v>75000</v>
      </c>
      <c r="AM45" s="40">
        <v>52277</v>
      </c>
      <c r="AN45" s="40">
        <v>80788</v>
      </c>
      <c r="AO45" s="40">
        <v>145710</v>
      </c>
      <c r="AP45" s="40">
        <v>158500</v>
      </c>
      <c r="AQ45" s="40">
        <v>52000</v>
      </c>
      <c r="AR45" s="40">
        <v>1044500</v>
      </c>
      <c r="AS45" s="40">
        <v>91500</v>
      </c>
      <c r="AT45" s="40">
        <v>240202</v>
      </c>
      <c r="AU45" s="40">
        <v>154000</v>
      </c>
      <c r="AV45" s="40">
        <v>69000</v>
      </c>
      <c r="AW45" s="40">
        <v>31500</v>
      </c>
      <c r="AX45" s="40">
        <v>54000</v>
      </c>
      <c r="AY45" s="40">
        <v>95000</v>
      </c>
      <c r="AZ45" s="40">
        <v>83300</v>
      </c>
      <c r="BA45" s="40">
        <v>435286</v>
      </c>
      <c r="BB45" s="40">
        <v>3629</v>
      </c>
      <c r="BC45" s="40">
        <v>1113238.94</v>
      </c>
      <c r="BD45" s="40">
        <v>234050</v>
      </c>
      <c r="BE45" s="40">
        <v>80355</v>
      </c>
      <c r="BF45" s="40">
        <v>196000</v>
      </c>
      <c r="BG45" s="40">
        <v>27046</v>
      </c>
      <c r="BH45" s="40">
        <v>62150</v>
      </c>
      <c r="BI45" s="40">
        <v>30000</v>
      </c>
      <c r="BJ45" s="40">
        <v>99000</v>
      </c>
      <c r="BK45" s="40">
        <v>209596.76</v>
      </c>
      <c r="BL45" s="40">
        <v>213533.86</v>
      </c>
      <c r="BM45" s="40">
        <v>35500</v>
      </c>
      <c r="BN45" s="40">
        <v>98400</v>
      </c>
      <c r="BO45" s="40">
        <v>38932.78</v>
      </c>
      <c r="BP45" s="40">
        <v>20677.419999999998</v>
      </c>
      <c r="BQ45" s="40">
        <v>82139.570000000007</v>
      </c>
      <c r="BR45" s="40">
        <v>2113572</v>
      </c>
      <c r="BS45" s="40">
        <v>150557</v>
      </c>
      <c r="BT45" s="40">
        <v>149000</v>
      </c>
      <c r="BU45" s="40">
        <v>843772.58</v>
      </c>
      <c r="BV45" s="40">
        <v>0</v>
      </c>
      <c r="BW45" s="40">
        <v>51000</v>
      </c>
      <c r="BX45" s="40">
        <v>349947.72</v>
      </c>
      <c r="BY45" s="40">
        <v>72000</v>
      </c>
      <c r="BZ45" s="40">
        <v>83500</v>
      </c>
      <c r="CA45" s="40">
        <v>60000</v>
      </c>
      <c r="CB45" s="40">
        <v>398000</v>
      </c>
      <c r="CC45" s="40">
        <v>563500</v>
      </c>
      <c r="CD45" s="40">
        <v>109000</v>
      </c>
      <c r="CE45" s="40">
        <v>427424.19</v>
      </c>
      <c r="CF45" s="40">
        <v>174000</v>
      </c>
      <c r="CG45" s="40">
        <v>311000</v>
      </c>
      <c r="CH45" s="40">
        <v>88500</v>
      </c>
      <c r="CI45" s="40">
        <v>93451.61</v>
      </c>
      <c r="CJ45" s="40">
        <v>337273</v>
      </c>
      <c r="CK45" s="40">
        <v>80500</v>
      </c>
      <c r="CL45" s="40">
        <v>124500</v>
      </c>
      <c r="CO45" t="str">
        <f>VLOOKUP(A45,[1]รายการ!$A$14:$D$161,3,FALSE)</f>
        <v>LC</v>
      </c>
      <c r="CP45" t="str">
        <f>VLOOKUP(A45,[1]รายการ!$A$14:$D$161,4,FALSE)</f>
        <v>บำรุง</v>
      </c>
    </row>
    <row r="46" spans="1:94">
      <c r="A46" s="38" t="s">
        <v>2175</v>
      </c>
      <c r="B46" s="38" t="s">
        <v>2176</v>
      </c>
      <c r="C46" s="37">
        <v>3566410</v>
      </c>
      <c r="D46" s="37">
        <v>0</v>
      </c>
      <c r="E46" s="37">
        <v>0</v>
      </c>
      <c r="F46" s="37">
        <v>0</v>
      </c>
      <c r="G46" s="37">
        <v>36000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2163070</v>
      </c>
      <c r="P46" s="37">
        <v>718500</v>
      </c>
      <c r="Q46" s="37">
        <v>532000</v>
      </c>
      <c r="R46" s="37">
        <v>0</v>
      </c>
      <c r="S46" s="37">
        <v>466500</v>
      </c>
      <c r="T46" s="37">
        <v>454500</v>
      </c>
      <c r="U46" s="37">
        <v>30000</v>
      </c>
      <c r="V46" s="37">
        <v>198500</v>
      </c>
      <c r="W46" s="37">
        <v>914000</v>
      </c>
      <c r="X46" s="37">
        <v>422500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396000</v>
      </c>
      <c r="AK46" s="37">
        <v>1423500</v>
      </c>
      <c r="AL46" s="37">
        <v>181500</v>
      </c>
      <c r="AM46" s="37">
        <v>320500</v>
      </c>
      <c r="AN46" s="37">
        <v>0</v>
      </c>
      <c r="AO46" s="37">
        <v>0</v>
      </c>
      <c r="AP46" s="37">
        <v>487000</v>
      </c>
      <c r="AQ46" s="37">
        <v>219000</v>
      </c>
      <c r="AR46" s="37">
        <v>0</v>
      </c>
      <c r="AS46" s="37">
        <v>9000</v>
      </c>
      <c r="AT46" s="37">
        <v>1418000</v>
      </c>
      <c r="AU46" s="37">
        <v>393000</v>
      </c>
      <c r="AV46" s="37">
        <v>286500</v>
      </c>
      <c r="AW46" s="37">
        <v>0</v>
      </c>
      <c r="AX46" s="37">
        <v>328000</v>
      </c>
      <c r="AY46" s="37">
        <v>301000</v>
      </c>
      <c r="AZ46" s="37">
        <v>0</v>
      </c>
      <c r="BA46" s="37">
        <v>3055500</v>
      </c>
      <c r="BB46" s="37">
        <v>252000</v>
      </c>
      <c r="BC46" s="37">
        <v>3919500</v>
      </c>
      <c r="BD46" s="37">
        <v>0</v>
      </c>
      <c r="BE46" s="37">
        <v>364000</v>
      </c>
      <c r="BF46" s="37">
        <v>0</v>
      </c>
      <c r="BG46" s="37">
        <v>2717940</v>
      </c>
      <c r="BH46" s="37">
        <v>0</v>
      </c>
      <c r="BI46" s="37">
        <v>0</v>
      </c>
      <c r="BJ46" s="37">
        <v>284500</v>
      </c>
      <c r="BK46" s="37">
        <v>320000</v>
      </c>
      <c r="BL46" s="37">
        <v>7550</v>
      </c>
      <c r="BM46" s="37">
        <v>1208500</v>
      </c>
      <c r="BN46" s="37">
        <v>783500</v>
      </c>
      <c r="BO46" s="37">
        <v>0</v>
      </c>
      <c r="BP46" s="37">
        <v>0</v>
      </c>
      <c r="BQ46" s="37">
        <v>0</v>
      </c>
      <c r="BR46" s="37">
        <v>4194000</v>
      </c>
      <c r="BS46" s="37">
        <v>759500</v>
      </c>
      <c r="BT46" s="37">
        <v>805500</v>
      </c>
      <c r="BU46" s="37">
        <v>2294000</v>
      </c>
      <c r="BV46" s="37">
        <v>0</v>
      </c>
      <c r="BW46" s="37">
        <v>722000</v>
      </c>
      <c r="BX46" s="37">
        <v>0</v>
      </c>
      <c r="BY46" s="37">
        <v>0</v>
      </c>
      <c r="BZ46" s="37">
        <v>580500</v>
      </c>
      <c r="CA46" s="37">
        <v>651000</v>
      </c>
      <c r="CB46" s="37">
        <v>835500</v>
      </c>
      <c r="CC46" s="37">
        <v>1684500</v>
      </c>
      <c r="CD46" s="37">
        <v>983031.5</v>
      </c>
      <c r="CE46" s="37">
        <v>1251500</v>
      </c>
      <c r="CF46" s="37">
        <v>480000</v>
      </c>
      <c r="CG46" s="37">
        <v>491900</v>
      </c>
      <c r="CH46" s="37">
        <v>431500</v>
      </c>
      <c r="CI46" s="37">
        <v>0</v>
      </c>
      <c r="CJ46" s="37">
        <v>1164500</v>
      </c>
      <c r="CK46" s="37">
        <v>337500</v>
      </c>
      <c r="CL46" s="37">
        <v>324000</v>
      </c>
      <c r="CO46" t="str">
        <f>VLOOKUP(A46,[1]รายการ!$A$14:$D$161,3,FALSE)</f>
        <v>LC</v>
      </c>
      <c r="CP46" t="str">
        <f>VLOOKUP(A46,[1]รายการ!$A$14:$D$161,4,FALSE)</f>
        <v>งปม.</v>
      </c>
    </row>
    <row r="47" spans="1:94">
      <c r="A47" s="38" t="s">
        <v>2177</v>
      </c>
      <c r="B47" s="38" t="s">
        <v>2178</v>
      </c>
      <c r="C47" s="37">
        <v>32850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213930</v>
      </c>
      <c r="P47" s="37">
        <v>326000</v>
      </c>
      <c r="Q47" s="37">
        <v>30000</v>
      </c>
      <c r="R47" s="37">
        <v>0</v>
      </c>
      <c r="S47" s="37">
        <v>127000</v>
      </c>
      <c r="T47" s="37">
        <v>40000</v>
      </c>
      <c r="U47" s="37">
        <v>333500</v>
      </c>
      <c r="V47" s="37">
        <v>55000</v>
      </c>
      <c r="W47" s="37">
        <v>0</v>
      </c>
      <c r="X47" s="37">
        <v>104000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24000</v>
      </c>
      <c r="AK47" s="37">
        <v>299000</v>
      </c>
      <c r="AL47" s="37">
        <v>149000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37">
        <v>0</v>
      </c>
      <c r="AU47" s="37">
        <v>117000</v>
      </c>
      <c r="AV47" s="37">
        <v>64000</v>
      </c>
      <c r="AW47" s="37">
        <v>0</v>
      </c>
      <c r="AX47" s="37">
        <v>0</v>
      </c>
      <c r="AY47" s="37">
        <v>45000</v>
      </c>
      <c r="AZ47" s="37">
        <v>0</v>
      </c>
      <c r="BA47" s="37">
        <v>165500</v>
      </c>
      <c r="BB47" s="37">
        <v>55000</v>
      </c>
      <c r="BC47" s="37">
        <v>1296000</v>
      </c>
      <c r="BD47" s="37">
        <v>0</v>
      </c>
      <c r="BE47" s="37">
        <v>187000</v>
      </c>
      <c r="BF47" s="37">
        <v>20000</v>
      </c>
      <c r="BG47" s="37">
        <v>0</v>
      </c>
      <c r="BH47" s="37">
        <v>0</v>
      </c>
      <c r="BI47" s="37">
        <v>0</v>
      </c>
      <c r="BJ47" s="37">
        <v>27000</v>
      </c>
      <c r="BK47" s="37">
        <v>0</v>
      </c>
      <c r="BL47" s="37">
        <v>0</v>
      </c>
      <c r="BM47" s="37">
        <v>29000</v>
      </c>
      <c r="BN47" s="37">
        <v>35000</v>
      </c>
      <c r="BO47" s="37">
        <v>0</v>
      </c>
      <c r="BP47" s="37">
        <v>0</v>
      </c>
      <c r="BQ47" s="37">
        <v>0</v>
      </c>
      <c r="BR47" s="37">
        <v>719500</v>
      </c>
      <c r="BS47" s="37">
        <v>30000</v>
      </c>
      <c r="BT47" s="37">
        <v>42000</v>
      </c>
      <c r="BU47" s="37">
        <v>119000</v>
      </c>
      <c r="BV47" s="37">
        <v>0</v>
      </c>
      <c r="BW47" s="37">
        <v>107000</v>
      </c>
      <c r="BX47" s="37">
        <v>0</v>
      </c>
      <c r="BY47" s="37">
        <v>0</v>
      </c>
      <c r="BZ47" s="37">
        <v>35000</v>
      </c>
      <c r="CA47" s="37">
        <v>57500</v>
      </c>
      <c r="CB47" s="37">
        <v>42000</v>
      </c>
      <c r="CC47" s="37">
        <v>131000</v>
      </c>
      <c r="CD47" s="37">
        <v>39000</v>
      </c>
      <c r="CE47" s="37">
        <v>24500</v>
      </c>
      <c r="CF47" s="37">
        <v>21000</v>
      </c>
      <c r="CG47" s="37">
        <v>88100</v>
      </c>
      <c r="CH47" s="37">
        <v>23000</v>
      </c>
      <c r="CI47" s="37">
        <v>0</v>
      </c>
      <c r="CJ47" s="37">
        <v>402000</v>
      </c>
      <c r="CK47" s="37">
        <v>0</v>
      </c>
      <c r="CL47" s="37">
        <v>19000</v>
      </c>
      <c r="CO47" t="str">
        <f>VLOOKUP(A47,[1]รายการ!$A$14:$D$161,3,FALSE)</f>
        <v>LC</v>
      </c>
      <c r="CP47" t="str">
        <f>VLOOKUP(A47,[1]รายการ!$A$14:$D$161,4,FALSE)</f>
        <v>งปม.</v>
      </c>
    </row>
    <row r="48" spans="1:94" s="36" customFormat="1">
      <c r="A48" s="39" t="s">
        <v>1966</v>
      </c>
      <c r="B48" s="39" t="s">
        <v>1967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4080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19284</v>
      </c>
      <c r="AE48" s="40">
        <v>0</v>
      </c>
      <c r="AF48" s="40">
        <v>0</v>
      </c>
      <c r="AG48" s="40">
        <v>0</v>
      </c>
      <c r="AH48" s="40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40">
        <v>0</v>
      </c>
      <c r="AO48" s="40">
        <v>0</v>
      </c>
      <c r="AP48" s="40">
        <v>0</v>
      </c>
      <c r="AQ48" s="40">
        <v>0</v>
      </c>
      <c r="AR48" s="40">
        <v>0</v>
      </c>
      <c r="AS48" s="40">
        <v>0</v>
      </c>
      <c r="AT48" s="40">
        <v>0</v>
      </c>
      <c r="AU48" s="40">
        <v>0</v>
      </c>
      <c r="AV48" s="40">
        <v>0</v>
      </c>
      <c r="AW48" s="40">
        <v>0</v>
      </c>
      <c r="AX48" s="40">
        <v>0</v>
      </c>
      <c r="AY48" s="40">
        <v>0</v>
      </c>
      <c r="AZ48" s="40">
        <v>0</v>
      </c>
      <c r="BA48" s="40">
        <v>0</v>
      </c>
      <c r="BB48" s="40">
        <v>0</v>
      </c>
      <c r="BC48" s="40">
        <v>0</v>
      </c>
      <c r="BD48" s="40">
        <v>0</v>
      </c>
      <c r="BE48" s="40">
        <v>0</v>
      </c>
      <c r="BF48" s="40">
        <v>0</v>
      </c>
      <c r="BG48" s="40">
        <v>0</v>
      </c>
      <c r="BH48" s="40">
        <v>0</v>
      </c>
      <c r="BI48" s="40">
        <v>0</v>
      </c>
      <c r="BJ48" s="40">
        <v>0</v>
      </c>
      <c r="BK48" s="40">
        <v>0</v>
      </c>
      <c r="BL48" s="40">
        <v>0</v>
      </c>
      <c r="BM48" s="40">
        <v>0</v>
      </c>
      <c r="BN48" s="40">
        <v>0</v>
      </c>
      <c r="BO48" s="40">
        <v>0</v>
      </c>
      <c r="BP48" s="40">
        <v>0</v>
      </c>
      <c r="BQ48" s="40">
        <v>0</v>
      </c>
      <c r="BR48" s="40">
        <v>0</v>
      </c>
      <c r="BS48" s="40">
        <v>0</v>
      </c>
      <c r="BT48" s="40">
        <v>0</v>
      </c>
      <c r="BU48" s="40">
        <v>0</v>
      </c>
      <c r="BV48" s="40">
        <v>0</v>
      </c>
      <c r="BW48" s="40">
        <v>0</v>
      </c>
      <c r="BX48" s="40">
        <v>0</v>
      </c>
      <c r="BY48" s="40">
        <v>0</v>
      </c>
      <c r="BZ48" s="40">
        <v>0</v>
      </c>
      <c r="CA48" s="40">
        <v>0</v>
      </c>
      <c r="CB48" s="40">
        <v>0</v>
      </c>
      <c r="CC48" s="40">
        <v>0</v>
      </c>
      <c r="CD48" s="40">
        <v>0</v>
      </c>
      <c r="CE48" s="40">
        <v>0</v>
      </c>
      <c r="CF48" s="40">
        <v>0</v>
      </c>
      <c r="CG48" s="40">
        <v>0</v>
      </c>
      <c r="CH48" s="40">
        <v>0</v>
      </c>
      <c r="CI48" s="40">
        <v>0</v>
      </c>
      <c r="CJ48" s="40">
        <v>0</v>
      </c>
      <c r="CK48" s="40">
        <v>0</v>
      </c>
      <c r="CL48" s="40">
        <v>0</v>
      </c>
      <c r="CO48" t="str">
        <f>VLOOKUP(A48,[1]รายการ!$A$14:$D$161,3,FALSE)</f>
        <v>LC</v>
      </c>
      <c r="CP48" t="str">
        <f>VLOOKUP(A48,[1]รายการ!$A$14:$D$161,4,FALSE)</f>
        <v>บำรุง</v>
      </c>
    </row>
    <row r="49" spans="1:94">
      <c r="A49" s="38" t="s">
        <v>2179</v>
      </c>
      <c r="B49" s="38" t="s">
        <v>2180</v>
      </c>
      <c r="C49" s="37">
        <v>19344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7164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16728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13284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2864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6876</v>
      </c>
      <c r="BB49" s="37">
        <v>0</v>
      </c>
      <c r="BC49" s="37">
        <v>13152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13308</v>
      </c>
      <c r="BM49" s="37">
        <v>0</v>
      </c>
      <c r="BN49" s="37">
        <v>0</v>
      </c>
      <c r="BO49" s="37">
        <v>0</v>
      </c>
      <c r="BP49" s="37">
        <v>0</v>
      </c>
      <c r="BQ49" s="37">
        <v>0</v>
      </c>
      <c r="BR49" s="37">
        <v>30480</v>
      </c>
      <c r="BS49" s="37">
        <v>0</v>
      </c>
      <c r="BT49" s="37">
        <v>0</v>
      </c>
      <c r="BU49" s="37">
        <v>5880</v>
      </c>
      <c r="BV49" s="37">
        <v>0</v>
      </c>
      <c r="BW49" s="37">
        <v>0</v>
      </c>
      <c r="BX49" s="37">
        <v>0</v>
      </c>
      <c r="BY49" s="37">
        <v>0</v>
      </c>
      <c r="BZ49" s="37">
        <v>0</v>
      </c>
      <c r="CA49" s="37">
        <v>0</v>
      </c>
      <c r="CB49" s="37">
        <v>0</v>
      </c>
      <c r="CC49" s="37">
        <v>0</v>
      </c>
      <c r="CD49" s="37">
        <v>0</v>
      </c>
      <c r="CE49" s="37">
        <v>0</v>
      </c>
      <c r="CF49" s="37">
        <v>0</v>
      </c>
      <c r="CG49" s="37">
        <v>0</v>
      </c>
      <c r="CH49" s="37">
        <v>0</v>
      </c>
      <c r="CI49" s="37">
        <v>0</v>
      </c>
      <c r="CJ49" s="37">
        <v>0</v>
      </c>
      <c r="CK49" s="37">
        <v>0</v>
      </c>
      <c r="CL49" s="37">
        <v>0</v>
      </c>
      <c r="CO49" t="str">
        <f>VLOOKUP(A49,[1]รายการ!$A$14:$D$161,3,FALSE)</f>
        <v>LC</v>
      </c>
      <c r="CP49" t="str">
        <f>VLOOKUP(A49,[1]รายการ!$A$14:$D$161,4,FALSE)</f>
        <v>งปม.</v>
      </c>
    </row>
    <row r="50" spans="1:94" s="36" customFormat="1">
      <c r="A50" s="39" t="s">
        <v>1968</v>
      </c>
      <c r="B50" s="39" t="s">
        <v>1969</v>
      </c>
      <c r="C50" s="40">
        <v>124656</v>
      </c>
      <c r="D50" s="40">
        <v>21556.93</v>
      </c>
      <c r="E50" s="40">
        <v>15000</v>
      </c>
      <c r="F50" s="40">
        <v>9900</v>
      </c>
      <c r="G50" s="40">
        <v>12493</v>
      </c>
      <c r="H50" s="40">
        <v>20600</v>
      </c>
      <c r="I50" s="40">
        <v>14200</v>
      </c>
      <c r="J50" s="40">
        <v>30800</v>
      </c>
      <c r="K50" s="40">
        <v>16520.32</v>
      </c>
      <c r="L50" s="40">
        <v>18400</v>
      </c>
      <c r="M50" s="40">
        <v>36200</v>
      </c>
      <c r="N50" s="40">
        <v>0</v>
      </c>
      <c r="O50" s="40">
        <v>264887</v>
      </c>
      <c r="P50" s="40">
        <v>16964</v>
      </c>
      <c r="Q50" s="40">
        <v>20800</v>
      </c>
      <c r="R50" s="40">
        <v>24800</v>
      </c>
      <c r="S50" s="40">
        <v>17400</v>
      </c>
      <c r="T50" s="40">
        <v>13831</v>
      </c>
      <c r="U50" s="40">
        <v>13800</v>
      </c>
      <c r="V50" s="40">
        <v>7097</v>
      </c>
      <c r="W50" s="40">
        <v>175272</v>
      </c>
      <c r="X50" s="40">
        <v>14621</v>
      </c>
      <c r="Y50" s="40">
        <v>28007</v>
      </c>
      <c r="Z50" s="40">
        <v>19600</v>
      </c>
      <c r="AA50" s="40">
        <v>9989</v>
      </c>
      <c r="AB50" s="40">
        <v>12000</v>
      </c>
      <c r="AC50" s="40">
        <v>13399</v>
      </c>
      <c r="AD50" s="40">
        <v>42000</v>
      </c>
      <c r="AE50" s="40">
        <v>11000</v>
      </c>
      <c r="AF50" s="40">
        <v>0</v>
      </c>
      <c r="AG50" s="40">
        <v>15400</v>
      </c>
      <c r="AH50" s="40">
        <v>30290</v>
      </c>
      <c r="AI50" s="40">
        <v>14400</v>
      </c>
      <c r="AJ50" s="40">
        <v>10226</v>
      </c>
      <c r="AK50" s="40">
        <v>332000</v>
      </c>
      <c r="AL50" s="40">
        <v>14128</v>
      </c>
      <c r="AM50" s="40">
        <v>17400</v>
      </c>
      <c r="AN50" s="40">
        <v>28775</v>
      </c>
      <c r="AO50" s="40">
        <v>32600</v>
      </c>
      <c r="AP50" s="40">
        <v>25600</v>
      </c>
      <c r="AQ50" s="40">
        <v>25041</v>
      </c>
      <c r="AR50" s="40">
        <v>78000</v>
      </c>
      <c r="AS50" s="40">
        <v>0</v>
      </c>
      <c r="AT50" s="40">
        <v>45839</v>
      </c>
      <c r="AU50" s="40">
        <v>36200</v>
      </c>
      <c r="AV50" s="40">
        <v>16041</v>
      </c>
      <c r="AW50" s="40">
        <v>12099</v>
      </c>
      <c r="AX50" s="40">
        <v>25400</v>
      </c>
      <c r="AY50" s="40">
        <v>14686</v>
      </c>
      <c r="AZ50" s="40">
        <v>20600</v>
      </c>
      <c r="BA50" s="40">
        <v>68264</v>
      </c>
      <c r="BB50" s="40">
        <v>16983</v>
      </c>
      <c r="BC50" s="40">
        <v>126848</v>
      </c>
      <c r="BD50" s="40">
        <v>31800</v>
      </c>
      <c r="BE50" s="40">
        <v>12400</v>
      </c>
      <c r="BF50" s="40">
        <v>25000</v>
      </c>
      <c r="BG50" s="40">
        <v>122000</v>
      </c>
      <c r="BH50" s="40">
        <v>10400</v>
      </c>
      <c r="BI50" s="40">
        <v>9282</v>
      </c>
      <c r="BJ50" s="40">
        <v>16000</v>
      </c>
      <c r="BK50" s="40">
        <v>18944</v>
      </c>
      <c r="BL50" s="40">
        <v>63160</v>
      </c>
      <c r="BM50" s="40">
        <v>26000</v>
      </c>
      <c r="BN50" s="40">
        <v>18800</v>
      </c>
      <c r="BO50" s="40">
        <v>28000</v>
      </c>
      <c r="BP50" s="40">
        <v>16602</v>
      </c>
      <c r="BQ50" s="40">
        <v>20812</v>
      </c>
      <c r="BR50" s="40">
        <v>391520</v>
      </c>
      <c r="BS50" s="40">
        <v>28872</v>
      </c>
      <c r="BT50" s="40">
        <v>26244.18</v>
      </c>
      <c r="BU50" s="40">
        <v>0</v>
      </c>
      <c r="BV50" s="40">
        <v>7200</v>
      </c>
      <c r="BW50" s="40">
        <v>22000</v>
      </c>
      <c r="BX50" s="40">
        <v>42014</v>
      </c>
      <c r="BY50" s="40">
        <v>17664.54</v>
      </c>
      <c r="BZ50" s="40">
        <v>19131</v>
      </c>
      <c r="CA50" s="40">
        <v>17600</v>
      </c>
      <c r="CB50" s="40">
        <v>10400</v>
      </c>
      <c r="CC50" s="40">
        <v>40358.15</v>
      </c>
      <c r="CD50" s="40">
        <v>25555</v>
      </c>
      <c r="CE50" s="40">
        <v>53946</v>
      </c>
      <c r="CF50" s="40">
        <v>18379.28</v>
      </c>
      <c r="CG50" s="40">
        <v>14200</v>
      </c>
      <c r="CH50" s="40">
        <v>21385</v>
      </c>
      <c r="CI50" s="40">
        <v>11400</v>
      </c>
      <c r="CJ50" s="40">
        <v>62911</v>
      </c>
      <c r="CK50" s="40">
        <v>14040</v>
      </c>
      <c r="CL50" s="40">
        <v>15322</v>
      </c>
      <c r="CO50" t="str">
        <f>VLOOKUP(A50,[1]รายการ!$A$14:$D$161,3,FALSE)</f>
        <v>LC</v>
      </c>
      <c r="CP50" t="str">
        <f>VLOOKUP(A50,[1]รายการ!$A$14:$D$161,4,FALSE)</f>
        <v>บำรุง</v>
      </c>
    </row>
    <row r="51" spans="1:94" s="36" customFormat="1">
      <c r="A51" s="39" t="s">
        <v>1970</v>
      </c>
      <c r="B51" s="39" t="s">
        <v>1971</v>
      </c>
      <c r="C51" s="40">
        <v>0</v>
      </c>
      <c r="D51" s="40">
        <v>294000</v>
      </c>
      <c r="E51" s="40">
        <v>0</v>
      </c>
      <c r="F51" s="40">
        <v>104000</v>
      </c>
      <c r="G51" s="40">
        <v>56000</v>
      </c>
      <c r="H51" s="40">
        <v>180500</v>
      </c>
      <c r="I51" s="40">
        <v>350000</v>
      </c>
      <c r="J51" s="40">
        <v>0</v>
      </c>
      <c r="K51" s="40">
        <v>94000</v>
      </c>
      <c r="L51" s="40">
        <v>87500</v>
      </c>
      <c r="M51" s="40">
        <v>389000</v>
      </c>
      <c r="N51" s="40">
        <v>0</v>
      </c>
      <c r="O51" s="40">
        <v>2037000</v>
      </c>
      <c r="P51" s="40">
        <v>517000</v>
      </c>
      <c r="Q51" s="40">
        <v>592000</v>
      </c>
      <c r="R51" s="40">
        <v>416500</v>
      </c>
      <c r="S51" s="40">
        <v>338000</v>
      </c>
      <c r="T51" s="40">
        <v>602500</v>
      </c>
      <c r="U51" s="40">
        <v>338000</v>
      </c>
      <c r="V51" s="40">
        <v>244500</v>
      </c>
      <c r="W51" s="40">
        <v>890500</v>
      </c>
      <c r="X51" s="40">
        <v>372000</v>
      </c>
      <c r="Y51" s="40">
        <v>610520</v>
      </c>
      <c r="Z51" s="40">
        <v>655500</v>
      </c>
      <c r="AA51" s="40">
        <v>236000</v>
      </c>
      <c r="AB51" s="40">
        <v>328000</v>
      </c>
      <c r="AC51" s="40">
        <v>1032003</v>
      </c>
      <c r="AD51" s="40">
        <v>3869000</v>
      </c>
      <c r="AE51" s="40">
        <v>433000</v>
      </c>
      <c r="AF51" s="40">
        <v>690050</v>
      </c>
      <c r="AG51" s="40">
        <v>1602860</v>
      </c>
      <c r="AH51" s="40">
        <v>19000</v>
      </c>
      <c r="AI51" s="40">
        <v>997500</v>
      </c>
      <c r="AJ51" s="40">
        <v>471000</v>
      </c>
      <c r="AK51" s="40">
        <v>1224500</v>
      </c>
      <c r="AL51" s="40">
        <v>358500</v>
      </c>
      <c r="AM51" s="40">
        <v>259000</v>
      </c>
      <c r="AN51" s="40">
        <v>882000</v>
      </c>
      <c r="AO51" s="40">
        <v>448500</v>
      </c>
      <c r="AP51" s="40">
        <v>498000</v>
      </c>
      <c r="AQ51" s="40">
        <v>228000</v>
      </c>
      <c r="AR51" s="40">
        <v>7542313</v>
      </c>
      <c r="AS51" s="40">
        <v>0</v>
      </c>
      <c r="AT51" s="40">
        <v>0</v>
      </c>
      <c r="AU51" s="40">
        <v>444000</v>
      </c>
      <c r="AV51" s="40">
        <v>543000</v>
      </c>
      <c r="AW51" s="40">
        <v>160000</v>
      </c>
      <c r="AX51" s="40">
        <v>283000</v>
      </c>
      <c r="AY51" s="40">
        <v>369000</v>
      </c>
      <c r="AZ51" s="40">
        <v>337000</v>
      </c>
      <c r="BA51" s="40">
        <v>0</v>
      </c>
      <c r="BB51" s="40">
        <v>450000</v>
      </c>
      <c r="BC51" s="40">
        <v>2046000</v>
      </c>
      <c r="BD51" s="40">
        <v>621500</v>
      </c>
      <c r="BE51" s="40">
        <v>210000</v>
      </c>
      <c r="BF51" s="40">
        <v>309500</v>
      </c>
      <c r="BG51" s="40">
        <v>1290000</v>
      </c>
      <c r="BH51" s="40">
        <v>201000</v>
      </c>
      <c r="BI51" s="40">
        <v>39000</v>
      </c>
      <c r="BJ51" s="40">
        <v>271000</v>
      </c>
      <c r="BK51" s="40">
        <v>162500</v>
      </c>
      <c r="BL51" s="40">
        <v>2472000</v>
      </c>
      <c r="BM51" s="40">
        <v>905500</v>
      </c>
      <c r="BN51" s="40">
        <v>663250</v>
      </c>
      <c r="BO51" s="40">
        <v>420000</v>
      </c>
      <c r="BP51" s="40">
        <v>470000</v>
      </c>
      <c r="BQ51" s="40">
        <v>816000</v>
      </c>
      <c r="BR51" s="40">
        <v>4526500</v>
      </c>
      <c r="BS51" s="40">
        <v>712000</v>
      </c>
      <c r="BT51" s="40">
        <v>848000</v>
      </c>
      <c r="BU51" s="40">
        <v>839765.12</v>
      </c>
      <c r="BV51" s="40">
        <v>198000</v>
      </c>
      <c r="BW51" s="40">
        <v>767000</v>
      </c>
      <c r="BX51" s="40">
        <v>7784420</v>
      </c>
      <c r="BY51" s="40">
        <v>405800</v>
      </c>
      <c r="BZ51" s="40">
        <v>579500</v>
      </c>
      <c r="CA51" s="40">
        <v>615500</v>
      </c>
      <c r="CB51" s="40">
        <v>528000</v>
      </c>
      <c r="CC51" s="40">
        <v>731000</v>
      </c>
      <c r="CD51" s="40">
        <v>886500</v>
      </c>
      <c r="CE51" s="40">
        <v>1318000</v>
      </c>
      <c r="CF51" s="40">
        <v>536500</v>
      </c>
      <c r="CG51" s="40">
        <v>397000</v>
      </c>
      <c r="CH51" s="40">
        <v>547500</v>
      </c>
      <c r="CI51" s="40">
        <v>428500</v>
      </c>
      <c r="CJ51" s="40">
        <v>1614500</v>
      </c>
      <c r="CK51" s="40">
        <v>372500</v>
      </c>
      <c r="CL51" s="40">
        <v>484500</v>
      </c>
      <c r="CO51" t="str">
        <f>VLOOKUP(A51,[1]รายการ!$A$14:$D$161,3,FALSE)</f>
        <v>LC</v>
      </c>
      <c r="CP51" t="str">
        <f>VLOOKUP(A51,[1]รายการ!$A$14:$D$161,4,FALSE)</f>
        <v>บำรุง</v>
      </c>
    </row>
    <row r="52" spans="1:94">
      <c r="A52" s="38" t="s">
        <v>2181</v>
      </c>
      <c r="B52" s="38" t="s">
        <v>2182</v>
      </c>
      <c r="C52" s="37">
        <v>1515432</v>
      </c>
      <c r="D52" s="37">
        <v>79200</v>
      </c>
      <c r="E52" s="37">
        <v>160780</v>
      </c>
      <c r="F52" s="37">
        <v>250335</v>
      </c>
      <c r="G52" s="37">
        <v>70350</v>
      </c>
      <c r="H52" s="37">
        <v>10500</v>
      </c>
      <c r="I52" s="37">
        <v>225060</v>
      </c>
      <c r="J52" s="37">
        <v>279450</v>
      </c>
      <c r="K52" s="37">
        <v>182560</v>
      </c>
      <c r="L52" s="37">
        <v>4800</v>
      </c>
      <c r="M52" s="37">
        <v>218571</v>
      </c>
      <c r="N52" s="37">
        <v>32400</v>
      </c>
      <c r="O52" s="37">
        <v>870921</v>
      </c>
      <c r="P52" s="37">
        <v>185611</v>
      </c>
      <c r="Q52" s="37">
        <v>258360</v>
      </c>
      <c r="R52" s="37">
        <v>244584.5</v>
      </c>
      <c r="S52" s="37">
        <v>89695</v>
      </c>
      <c r="T52" s="37">
        <v>113462.5</v>
      </c>
      <c r="U52" s="37">
        <v>92243.5</v>
      </c>
      <c r="V52" s="37">
        <v>56116</v>
      </c>
      <c r="W52" s="37">
        <v>1570997</v>
      </c>
      <c r="X52" s="37">
        <v>112200</v>
      </c>
      <c r="Y52" s="37">
        <v>202790</v>
      </c>
      <c r="Z52" s="37">
        <v>0</v>
      </c>
      <c r="AA52" s="37">
        <v>59800</v>
      </c>
      <c r="AB52" s="37">
        <v>74150</v>
      </c>
      <c r="AC52" s="37">
        <v>0</v>
      </c>
      <c r="AD52" s="37">
        <v>348393</v>
      </c>
      <c r="AE52" s="37">
        <v>228711</v>
      </c>
      <c r="AF52" s="37">
        <v>53564</v>
      </c>
      <c r="AG52" s="37">
        <v>34500</v>
      </c>
      <c r="AH52" s="37">
        <v>239041</v>
      </c>
      <c r="AI52" s="37">
        <v>23400</v>
      </c>
      <c r="AJ52" s="37">
        <v>48550</v>
      </c>
      <c r="AK52" s="37">
        <v>2475922</v>
      </c>
      <c r="AL52" s="37">
        <v>111700</v>
      </c>
      <c r="AM52" s="37">
        <v>71000</v>
      </c>
      <c r="AN52" s="37">
        <v>256600</v>
      </c>
      <c r="AO52" s="37">
        <v>208250</v>
      </c>
      <c r="AP52" s="37">
        <v>336320</v>
      </c>
      <c r="AQ52" s="37">
        <v>64250</v>
      </c>
      <c r="AR52" s="37">
        <v>438465</v>
      </c>
      <c r="AS52" s="37">
        <v>134650</v>
      </c>
      <c r="AT52" s="37">
        <v>306205</v>
      </c>
      <c r="AU52" s="37">
        <v>242400</v>
      </c>
      <c r="AV52" s="37">
        <v>141400</v>
      </c>
      <c r="AW52" s="37">
        <v>76250</v>
      </c>
      <c r="AX52" s="37">
        <v>203070</v>
      </c>
      <c r="AY52" s="37">
        <v>331995</v>
      </c>
      <c r="AZ52" s="37">
        <v>114100</v>
      </c>
      <c r="BA52" s="37">
        <v>785500</v>
      </c>
      <c r="BB52" s="37">
        <v>68500</v>
      </c>
      <c r="BC52" s="37">
        <v>2232857</v>
      </c>
      <c r="BD52" s="37">
        <v>548130</v>
      </c>
      <c r="BE52" s="37">
        <v>246600</v>
      </c>
      <c r="BF52" s="37">
        <v>83720</v>
      </c>
      <c r="BG52" s="37">
        <v>906824.5</v>
      </c>
      <c r="BH52" s="37">
        <v>136070</v>
      </c>
      <c r="BI52" s="37">
        <v>23000</v>
      </c>
      <c r="BJ52" s="37">
        <v>13686</v>
      </c>
      <c r="BK52" s="37">
        <v>139748</v>
      </c>
      <c r="BL52" s="37">
        <v>1231542</v>
      </c>
      <c r="BM52" s="37">
        <v>158432</v>
      </c>
      <c r="BN52" s="37">
        <v>52700</v>
      </c>
      <c r="BO52" s="37">
        <v>239800</v>
      </c>
      <c r="BP52" s="37">
        <v>54610</v>
      </c>
      <c r="BQ52" s="37">
        <v>20200</v>
      </c>
      <c r="BR52" s="37">
        <v>5625593.5</v>
      </c>
      <c r="BS52" s="37">
        <v>0</v>
      </c>
      <c r="BT52" s="37">
        <v>225969.25</v>
      </c>
      <c r="BU52" s="37">
        <v>708838</v>
      </c>
      <c r="BV52" s="37">
        <v>63370</v>
      </c>
      <c r="BW52" s="37">
        <v>248613.25</v>
      </c>
      <c r="BX52" s="37">
        <v>442271.75</v>
      </c>
      <c r="BY52" s="37">
        <v>96510</v>
      </c>
      <c r="BZ52" s="37">
        <v>60982</v>
      </c>
      <c r="CA52" s="37">
        <v>227846.5</v>
      </c>
      <c r="CB52" s="37">
        <v>314855.5</v>
      </c>
      <c r="CC52" s="37">
        <v>272563.75</v>
      </c>
      <c r="CD52" s="37">
        <v>246793.25</v>
      </c>
      <c r="CE52" s="37">
        <v>400430</v>
      </c>
      <c r="CF52" s="37">
        <v>113336</v>
      </c>
      <c r="CG52" s="37">
        <v>176161</v>
      </c>
      <c r="CH52" s="37">
        <v>0</v>
      </c>
      <c r="CI52" s="37">
        <v>191359</v>
      </c>
      <c r="CJ52" s="37">
        <v>251898</v>
      </c>
      <c r="CK52" s="37">
        <v>34240</v>
      </c>
      <c r="CL52" s="37">
        <v>103832</v>
      </c>
      <c r="CO52" t="str">
        <f>VLOOKUP(A52,[1]รายการ!$A$14:$D$161,3,FALSE)</f>
        <v>LC</v>
      </c>
      <c r="CP52" t="str">
        <f>VLOOKUP(A52,[1]รายการ!$A$14:$D$161,4,FALSE)</f>
        <v>งปม.</v>
      </c>
    </row>
    <row r="53" spans="1:94">
      <c r="A53" s="38" t="s">
        <v>2183</v>
      </c>
      <c r="B53" s="38" t="s">
        <v>2184</v>
      </c>
      <c r="C53" s="37">
        <v>489349</v>
      </c>
      <c r="D53" s="37">
        <v>0</v>
      </c>
      <c r="E53" s="37">
        <v>3630</v>
      </c>
      <c r="F53" s="37">
        <v>0</v>
      </c>
      <c r="G53" s="37">
        <v>0</v>
      </c>
      <c r="H53" s="37">
        <v>99360</v>
      </c>
      <c r="I53" s="37">
        <v>0</v>
      </c>
      <c r="J53" s="37">
        <v>12245</v>
      </c>
      <c r="K53" s="37">
        <v>0</v>
      </c>
      <c r="L53" s="37">
        <v>3270</v>
      </c>
      <c r="M53" s="37">
        <v>232349</v>
      </c>
      <c r="N53" s="37">
        <v>0</v>
      </c>
      <c r="O53" s="37">
        <v>405536.5</v>
      </c>
      <c r="P53" s="37">
        <v>38000</v>
      </c>
      <c r="Q53" s="37">
        <v>146300</v>
      </c>
      <c r="R53" s="37">
        <v>0</v>
      </c>
      <c r="S53" s="37">
        <v>20640</v>
      </c>
      <c r="T53" s="37">
        <v>34640</v>
      </c>
      <c r="U53" s="37">
        <v>11700</v>
      </c>
      <c r="V53" s="37">
        <v>3750</v>
      </c>
      <c r="W53" s="37">
        <v>561068.75</v>
      </c>
      <c r="X53" s="37">
        <v>0</v>
      </c>
      <c r="Y53" s="37">
        <v>10450</v>
      </c>
      <c r="Z53" s="37">
        <v>0</v>
      </c>
      <c r="AA53" s="37">
        <v>1100</v>
      </c>
      <c r="AB53" s="37">
        <v>0</v>
      </c>
      <c r="AC53" s="37">
        <v>0</v>
      </c>
      <c r="AD53" s="37">
        <v>33012</v>
      </c>
      <c r="AE53" s="37">
        <v>91970</v>
      </c>
      <c r="AF53" s="37">
        <v>5207</v>
      </c>
      <c r="AG53" s="37">
        <v>20850</v>
      </c>
      <c r="AH53" s="37">
        <v>106520</v>
      </c>
      <c r="AI53" s="37">
        <v>96504</v>
      </c>
      <c r="AJ53" s="37">
        <v>7464</v>
      </c>
      <c r="AK53" s="37">
        <v>739993</v>
      </c>
      <c r="AL53" s="37">
        <v>0</v>
      </c>
      <c r="AM53" s="37">
        <v>4913</v>
      </c>
      <c r="AN53" s="37">
        <v>55439</v>
      </c>
      <c r="AO53" s="37">
        <v>218247.5</v>
      </c>
      <c r="AP53" s="37">
        <v>6550</v>
      </c>
      <c r="AQ53" s="37">
        <v>5320</v>
      </c>
      <c r="AR53" s="37">
        <v>504876.75</v>
      </c>
      <c r="AS53" s="37">
        <v>50380</v>
      </c>
      <c r="AT53" s="37">
        <v>70842</v>
      </c>
      <c r="AU53" s="37">
        <v>8995</v>
      </c>
      <c r="AV53" s="37">
        <v>133368</v>
      </c>
      <c r="AW53" s="37">
        <v>15520</v>
      </c>
      <c r="AX53" s="37">
        <v>65520</v>
      </c>
      <c r="AY53" s="37">
        <v>33471</v>
      </c>
      <c r="AZ53" s="37">
        <v>5050</v>
      </c>
      <c r="BA53" s="37">
        <v>292640.75</v>
      </c>
      <c r="BB53" s="37">
        <v>1048</v>
      </c>
      <c r="BC53" s="37">
        <v>2058554</v>
      </c>
      <c r="BD53" s="37">
        <v>333890</v>
      </c>
      <c r="BE53" s="37">
        <v>97515</v>
      </c>
      <c r="BF53" s="37">
        <v>37120</v>
      </c>
      <c r="BG53" s="37">
        <v>263708.5</v>
      </c>
      <c r="BH53" s="37">
        <v>363173</v>
      </c>
      <c r="BI53" s="37">
        <v>2037</v>
      </c>
      <c r="BJ53" s="37">
        <v>18252</v>
      </c>
      <c r="BK53" s="37">
        <v>44620</v>
      </c>
      <c r="BL53" s="37">
        <v>434109.5</v>
      </c>
      <c r="BM53" s="37">
        <v>915421</v>
      </c>
      <c r="BN53" s="37">
        <v>136490</v>
      </c>
      <c r="BO53" s="37">
        <v>41293</v>
      </c>
      <c r="BP53" s="37">
        <v>30457</v>
      </c>
      <c r="BQ53" s="37">
        <v>1120</v>
      </c>
      <c r="BR53" s="37">
        <v>1749313.75</v>
      </c>
      <c r="BS53" s="37">
        <v>2444</v>
      </c>
      <c r="BT53" s="37">
        <v>99583</v>
      </c>
      <c r="BU53" s="37">
        <v>258803</v>
      </c>
      <c r="BV53" s="37">
        <v>23470</v>
      </c>
      <c r="BW53" s="37">
        <v>13800.5</v>
      </c>
      <c r="BX53" s="37">
        <v>556227.5</v>
      </c>
      <c r="BY53" s="37">
        <v>40474</v>
      </c>
      <c r="BZ53" s="37">
        <v>6755</v>
      </c>
      <c r="CA53" s="37">
        <v>27250</v>
      </c>
      <c r="CB53" s="37">
        <v>16000</v>
      </c>
      <c r="CC53" s="37">
        <v>114101</v>
      </c>
      <c r="CD53" s="37">
        <v>13270</v>
      </c>
      <c r="CE53" s="37">
        <v>4270</v>
      </c>
      <c r="CF53" s="37">
        <v>11867.5</v>
      </c>
      <c r="CG53" s="37">
        <v>33620</v>
      </c>
      <c r="CH53" s="37">
        <v>12732</v>
      </c>
      <c r="CI53" s="37">
        <v>14460</v>
      </c>
      <c r="CJ53" s="37">
        <v>215841.75</v>
      </c>
      <c r="CK53" s="37">
        <v>31841</v>
      </c>
      <c r="CL53" s="37">
        <v>0</v>
      </c>
      <c r="CO53" t="str">
        <f>VLOOKUP(A53,[1]รายการ!$A$14:$D$161,3,FALSE)</f>
        <v>LC</v>
      </c>
      <c r="CP53" t="str">
        <f>VLOOKUP(A53,[1]รายการ!$A$14:$D$161,4,FALSE)</f>
        <v>งปม.</v>
      </c>
    </row>
    <row r="54" spans="1:94">
      <c r="A54" s="38" t="s">
        <v>2185</v>
      </c>
      <c r="B54" s="38" t="s">
        <v>2186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2350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11231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37">
        <v>0</v>
      </c>
      <c r="AS54" s="37">
        <v>0</v>
      </c>
      <c r="AT54" s="37">
        <v>0</v>
      </c>
      <c r="AU54" s="37">
        <v>0</v>
      </c>
      <c r="AV54" s="37">
        <v>0</v>
      </c>
      <c r="AW54" s="37">
        <v>0</v>
      </c>
      <c r="AX54" s="37">
        <v>0</v>
      </c>
      <c r="AY54" s="37">
        <v>0</v>
      </c>
      <c r="AZ54" s="37">
        <v>0</v>
      </c>
      <c r="BA54" s="37">
        <v>0</v>
      </c>
      <c r="BB54" s="37">
        <v>0</v>
      </c>
      <c r="BC54" s="37">
        <v>0</v>
      </c>
      <c r="BD54" s="37">
        <v>0</v>
      </c>
      <c r="BE54" s="37">
        <v>0</v>
      </c>
      <c r="BF54" s="37">
        <v>0</v>
      </c>
      <c r="BG54" s="37">
        <v>0</v>
      </c>
      <c r="BH54" s="37">
        <v>0</v>
      </c>
      <c r="BI54" s="37">
        <v>0</v>
      </c>
      <c r="BJ54" s="37">
        <v>0</v>
      </c>
      <c r="BK54" s="37">
        <v>0</v>
      </c>
      <c r="BL54" s="37">
        <v>0</v>
      </c>
      <c r="BM54" s="37">
        <v>0</v>
      </c>
      <c r="BN54" s="37">
        <v>0</v>
      </c>
      <c r="BO54" s="37">
        <v>0</v>
      </c>
      <c r="BP54" s="37">
        <v>0</v>
      </c>
      <c r="BQ54" s="37">
        <v>0</v>
      </c>
      <c r="BR54" s="37">
        <v>0</v>
      </c>
      <c r="BS54" s="37">
        <v>0</v>
      </c>
      <c r="BT54" s="37">
        <v>0</v>
      </c>
      <c r="BU54" s="37">
        <v>0</v>
      </c>
      <c r="BV54" s="37">
        <v>0</v>
      </c>
      <c r="BW54" s="37">
        <v>0</v>
      </c>
      <c r="BX54" s="37">
        <v>0</v>
      </c>
      <c r="BY54" s="37">
        <v>0</v>
      </c>
      <c r="BZ54" s="37">
        <v>0</v>
      </c>
      <c r="CA54" s="37">
        <v>0</v>
      </c>
      <c r="CB54" s="37">
        <v>0</v>
      </c>
      <c r="CC54" s="37">
        <v>0</v>
      </c>
      <c r="CD54" s="37">
        <v>0</v>
      </c>
      <c r="CE54" s="37">
        <v>0</v>
      </c>
      <c r="CF54" s="37">
        <v>0</v>
      </c>
      <c r="CG54" s="37">
        <v>0</v>
      </c>
      <c r="CH54" s="37">
        <v>0</v>
      </c>
      <c r="CI54" s="37">
        <v>0</v>
      </c>
      <c r="CJ54" s="37">
        <v>0</v>
      </c>
      <c r="CK54" s="37">
        <v>0</v>
      </c>
      <c r="CL54" s="37">
        <v>0</v>
      </c>
      <c r="CO54" t="str">
        <f>VLOOKUP(A54,[1]รายการ!$A$14:$D$161,3,FALSE)</f>
        <v>LC</v>
      </c>
      <c r="CP54" t="str">
        <f>VLOOKUP(A54,[1]รายการ!$A$14:$D$161,4,FALSE)</f>
        <v>งปม.</v>
      </c>
    </row>
    <row r="55" spans="1:94">
      <c r="A55" s="38" t="s">
        <v>2187</v>
      </c>
      <c r="B55" s="38" t="s">
        <v>2188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  <c r="AR55" s="37">
        <v>0</v>
      </c>
      <c r="AS55" s="37">
        <v>0</v>
      </c>
      <c r="AT55" s="37">
        <v>0</v>
      </c>
      <c r="AU55" s="37">
        <v>0</v>
      </c>
      <c r="AV55" s="37">
        <v>0</v>
      </c>
      <c r="AW55" s="37">
        <v>0</v>
      </c>
      <c r="AX55" s="37">
        <v>0</v>
      </c>
      <c r="AY55" s="37">
        <v>0</v>
      </c>
      <c r="AZ55" s="37">
        <v>0</v>
      </c>
      <c r="BA55" s="37">
        <v>0</v>
      </c>
      <c r="BB55" s="37">
        <v>0</v>
      </c>
      <c r="BC55" s="37">
        <v>0</v>
      </c>
      <c r="BD55" s="37">
        <v>0</v>
      </c>
      <c r="BE55" s="37">
        <v>0</v>
      </c>
      <c r="BF55" s="37">
        <v>0</v>
      </c>
      <c r="BG55" s="37">
        <v>0</v>
      </c>
      <c r="BH55" s="37">
        <v>0</v>
      </c>
      <c r="BI55" s="37">
        <v>0</v>
      </c>
      <c r="BJ55" s="37">
        <v>16000</v>
      </c>
      <c r="BK55" s="37">
        <v>0</v>
      </c>
      <c r="BL55" s="37">
        <v>0</v>
      </c>
      <c r="BM55" s="37">
        <v>0</v>
      </c>
      <c r="BN55" s="37">
        <v>0</v>
      </c>
      <c r="BO55" s="37">
        <v>0</v>
      </c>
      <c r="BP55" s="37">
        <v>0</v>
      </c>
      <c r="BQ55" s="37">
        <v>0</v>
      </c>
      <c r="BR55" s="37">
        <v>0</v>
      </c>
      <c r="BS55" s="37">
        <v>0</v>
      </c>
      <c r="BT55" s="37">
        <v>2000</v>
      </c>
      <c r="BU55" s="37">
        <v>0</v>
      </c>
      <c r="BV55" s="37">
        <v>0</v>
      </c>
      <c r="BW55" s="37">
        <v>0</v>
      </c>
      <c r="BX55" s="37">
        <v>0</v>
      </c>
      <c r="BY55" s="37">
        <v>0</v>
      </c>
      <c r="BZ55" s="37">
        <v>0</v>
      </c>
      <c r="CA55" s="37">
        <v>0</v>
      </c>
      <c r="CB55" s="37">
        <v>0</v>
      </c>
      <c r="CC55" s="37">
        <v>0</v>
      </c>
      <c r="CD55" s="37">
        <v>0</v>
      </c>
      <c r="CE55" s="37">
        <v>0</v>
      </c>
      <c r="CF55" s="37">
        <v>0</v>
      </c>
      <c r="CG55" s="37">
        <v>0</v>
      </c>
      <c r="CH55" s="37">
        <v>0</v>
      </c>
      <c r="CI55" s="37">
        <v>0</v>
      </c>
      <c r="CJ55" s="37">
        <v>0</v>
      </c>
      <c r="CK55" s="37">
        <v>0</v>
      </c>
      <c r="CL55" s="37">
        <v>0</v>
      </c>
      <c r="CO55" t="str">
        <f>VLOOKUP(A55,[1]รายการ!$A$14:$D$161,3,FALSE)</f>
        <v>LC</v>
      </c>
      <c r="CP55" t="str">
        <f>VLOOKUP(A55,[1]รายการ!$A$14:$D$161,4,FALSE)</f>
        <v>งปม.</v>
      </c>
    </row>
    <row r="56" spans="1:94">
      <c r="A56" s="38" t="s">
        <v>2189</v>
      </c>
      <c r="B56" s="38" t="s">
        <v>2190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9000</v>
      </c>
      <c r="AR56" s="37">
        <v>0</v>
      </c>
      <c r="AS56" s="37">
        <v>0</v>
      </c>
      <c r="AT56" s="37">
        <v>0</v>
      </c>
      <c r="AU56" s="37">
        <v>0</v>
      </c>
      <c r="AV56" s="37">
        <v>0</v>
      </c>
      <c r="AW56" s="37">
        <v>0</v>
      </c>
      <c r="AX56" s="37">
        <v>0</v>
      </c>
      <c r="AY56" s="37">
        <v>0</v>
      </c>
      <c r="AZ56" s="37">
        <v>0</v>
      </c>
      <c r="BA56" s="37">
        <v>0</v>
      </c>
      <c r="BB56" s="37">
        <v>0</v>
      </c>
      <c r="BC56" s="37">
        <v>21000</v>
      </c>
      <c r="BD56" s="37">
        <v>0</v>
      </c>
      <c r="BE56" s="37">
        <v>0</v>
      </c>
      <c r="BF56" s="37">
        <v>0</v>
      </c>
      <c r="BG56" s="37">
        <v>0</v>
      </c>
      <c r="BH56" s="37">
        <v>0</v>
      </c>
      <c r="BI56" s="37">
        <v>0</v>
      </c>
      <c r="BJ56" s="37">
        <v>0</v>
      </c>
      <c r="BK56" s="37">
        <v>0</v>
      </c>
      <c r="BL56" s="37">
        <v>15629</v>
      </c>
      <c r="BM56" s="37">
        <v>0</v>
      </c>
      <c r="BN56" s="37">
        <v>0</v>
      </c>
      <c r="BO56" s="37">
        <v>0</v>
      </c>
      <c r="BP56" s="37">
        <v>0</v>
      </c>
      <c r="BQ56" s="37">
        <v>0</v>
      </c>
      <c r="BR56" s="37">
        <v>36321</v>
      </c>
      <c r="BS56" s="37">
        <v>0</v>
      </c>
      <c r="BT56" s="37">
        <v>0</v>
      </c>
      <c r="BU56" s="37">
        <v>9114.75</v>
      </c>
      <c r="BV56" s="37">
        <v>0</v>
      </c>
      <c r="BW56" s="37">
        <v>0</v>
      </c>
      <c r="BX56" s="37">
        <v>0</v>
      </c>
      <c r="BY56" s="37">
        <v>0</v>
      </c>
      <c r="BZ56" s="37">
        <v>437.5</v>
      </c>
      <c r="CA56" s="37">
        <v>0</v>
      </c>
      <c r="CB56" s="37">
        <v>0</v>
      </c>
      <c r="CC56" s="37">
        <v>0</v>
      </c>
      <c r="CD56" s="37">
        <v>0</v>
      </c>
      <c r="CE56" s="37">
        <v>0</v>
      </c>
      <c r="CF56" s="37">
        <v>0</v>
      </c>
      <c r="CG56" s="37">
        <v>0</v>
      </c>
      <c r="CH56" s="37">
        <v>0</v>
      </c>
      <c r="CI56" s="37">
        <v>0</v>
      </c>
      <c r="CJ56" s="37">
        <v>0</v>
      </c>
      <c r="CK56" s="37">
        <v>0</v>
      </c>
      <c r="CL56" s="37">
        <v>0</v>
      </c>
      <c r="CO56" t="str">
        <f>VLOOKUP(A56,[1]รายการ!$A$14:$D$161,3,FALSE)</f>
        <v>LC</v>
      </c>
      <c r="CP56" t="str">
        <f>VLOOKUP(A56,[1]รายการ!$A$14:$D$161,4,FALSE)</f>
        <v>งปม.</v>
      </c>
    </row>
    <row r="57" spans="1:94">
      <c r="A57" s="38" t="s">
        <v>2191</v>
      </c>
      <c r="B57" s="38" t="s">
        <v>2192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14800</v>
      </c>
      <c r="I57" s="37">
        <v>0</v>
      </c>
      <c r="J57" s="37">
        <v>0</v>
      </c>
      <c r="K57" s="37">
        <v>60000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7">
        <v>0</v>
      </c>
      <c r="AP57" s="37">
        <v>0</v>
      </c>
      <c r="AQ57" s="37">
        <v>0</v>
      </c>
      <c r="AR57" s="37">
        <v>0</v>
      </c>
      <c r="AS57" s="37">
        <v>0</v>
      </c>
      <c r="AT57" s="37">
        <v>0</v>
      </c>
      <c r="AU57" s="37">
        <v>0</v>
      </c>
      <c r="AV57" s="37">
        <v>0</v>
      </c>
      <c r="AW57" s="37">
        <v>0</v>
      </c>
      <c r="AX57" s="37">
        <v>0</v>
      </c>
      <c r="AY57" s="37">
        <v>0</v>
      </c>
      <c r="AZ57" s="37">
        <v>0</v>
      </c>
      <c r="BA57" s="37">
        <v>0</v>
      </c>
      <c r="BB57" s="37">
        <v>0</v>
      </c>
      <c r="BC57" s="37">
        <v>0</v>
      </c>
      <c r="BD57" s="37">
        <v>0</v>
      </c>
      <c r="BE57" s="37">
        <v>0</v>
      </c>
      <c r="BF57" s="37">
        <v>0</v>
      </c>
      <c r="BG57" s="37">
        <v>0</v>
      </c>
      <c r="BH57" s="37">
        <v>0</v>
      </c>
      <c r="BI57" s="37">
        <v>0</v>
      </c>
      <c r="BJ57" s="37">
        <v>0</v>
      </c>
      <c r="BK57" s="37">
        <v>0</v>
      </c>
      <c r="BL57" s="37">
        <v>0</v>
      </c>
      <c r="BM57" s="37">
        <v>0</v>
      </c>
      <c r="BN57" s="37">
        <v>0</v>
      </c>
      <c r="BO57" s="37">
        <v>0</v>
      </c>
      <c r="BP57" s="37">
        <v>0</v>
      </c>
      <c r="BQ57" s="37">
        <v>0</v>
      </c>
      <c r="BR57" s="37">
        <v>0</v>
      </c>
      <c r="BS57" s="37">
        <v>0</v>
      </c>
      <c r="BT57" s="37">
        <v>0</v>
      </c>
      <c r="BU57" s="37">
        <v>0</v>
      </c>
      <c r="BV57" s="37">
        <v>0</v>
      </c>
      <c r="BW57" s="37">
        <v>0</v>
      </c>
      <c r="BX57" s="37">
        <v>0</v>
      </c>
      <c r="BY57" s="37">
        <v>0</v>
      </c>
      <c r="BZ57" s="37">
        <v>0</v>
      </c>
      <c r="CA57" s="37">
        <v>0</v>
      </c>
      <c r="CB57" s="37">
        <v>8000</v>
      </c>
      <c r="CC57" s="37">
        <v>0</v>
      </c>
      <c r="CD57" s="37">
        <v>0</v>
      </c>
      <c r="CE57" s="37">
        <v>0</v>
      </c>
      <c r="CF57" s="37">
        <v>0</v>
      </c>
      <c r="CG57" s="37">
        <v>0</v>
      </c>
      <c r="CH57" s="37">
        <v>0</v>
      </c>
      <c r="CI57" s="37">
        <v>0</v>
      </c>
      <c r="CJ57" s="37">
        <v>0</v>
      </c>
      <c r="CK57" s="37">
        <v>0</v>
      </c>
      <c r="CL57" s="37">
        <v>4680</v>
      </c>
      <c r="CO57" t="str">
        <f>VLOOKUP(A57,[1]รายการ!$A$14:$D$161,3,FALSE)</f>
        <v>LC</v>
      </c>
      <c r="CP57" t="str">
        <f>VLOOKUP(A57,[1]รายการ!$A$14:$D$161,4,FALSE)</f>
        <v>งปม.</v>
      </c>
    </row>
    <row r="58" spans="1:94">
      <c r="A58" s="38" t="s">
        <v>2193</v>
      </c>
      <c r="B58" s="38" t="s">
        <v>2194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7">
        <v>0</v>
      </c>
      <c r="AQ58" s="37">
        <v>0</v>
      </c>
      <c r="AR58" s="37">
        <v>0</v>
      </c>
      <c r="AS58" s="37">
        <v>0</v>
      </c>
      <c r="AT58" s="37">
        <v>0</v>
      </c>
      <c r="AU58" s="37">
        <v>0</v>
      </c>
      <c r="AV58" s="37">
        <v>0</v>
      </c>
      <c r="AW58" s="37">
        <v>0</v>
      </c>
      <c r="AX58" s="37">
        <v>0</v>
      </c>
      <c r="AY58" s="37">
        <v>0</v>
      </c>
      <c r="AZ58" s="37">
        <v>0</v>
      </c>
      <c r="BA58" s="37">
        <v>0</v>
      </c>
      <c r="BB58" s="37">
        <v>0</v>
      </c>
      <c r="BC58" s="37">
        <v>0</v>
      </c>
      <c r="BD58" s="37">
        <v>0</v>
      </c>
      <c r="BE58" s="37">
        <v>0</v>
      </c>
      <c r="BF58" s="37">
        <v>0</v>
      </c>
      <c r="BG58" s="37">
        <v>0</v>
      </c>
      <c r="BH58" s="37">
        <v>0</v>
      </c>
      <c r="BI58" s="37">
        <v>0</v>
      </c>
      <c r="BJ58" s="37">
        <v>0</v>
      </c>
      <c r="BK58" s="37">
        <v>0</v>
      </c>
      <c r="BL58" s="37">
        <v>0</v>
      </c>
      <c r="BM58" s="37">
        <v>0</v>
      </c>
      <c r="BN58" s="37">
        <v>0</v>
      </c>
      <c r="BO58" s="37">
        <v>0</v>
      </c>
      <c r="BP58" s="37">
        <v>0</v>
      </c>
      <c r="BQ58" s="37">
        <v>0</v>
      </c>
      <c r="BR58" s="37">
        <v>0</v>
      </c>
      <c r="BS58" s="37">
        <v>0</v>
      </c>
      <c r="BT58" s="37">
        <v>0</v>
      </c>
      <c r="BU58" s="37">
        <v>0</v>
      </c>
      <c r="BV58" s="37">
        <v>0</v>
      </c>
      <c r="BW58" s="37">
        <v>0</v>
      </c>
      <c r="BX58" s="37">
        <v>0</v>
      </c>
      <c r="BY58" s="37">
        <v>0</v>
      </c>
      <c r="BZ58" s="37">
        <v>0</v>
      </c>
      <c r="CA58" s="37">
        <v>0</v>
      </c>
      <c r="CB58" s="37">
        <v>0</v>
      </c>
      <c r="CC58" s="37">
        <v>0</v>
      </c>
      <c r="CD58" s="37">
        <v>0</v>
      </c>
      <c r="CE58" s="37">
        <v>0</v>
      </c>
      <c r="CF58" s="37">
        <v>0</v>
      </c>
      <c r="CG58" s="37">
        <v>0</v>
      </c>
      <c r="CH58" s="37">
        <v>0</v>
      </c>
      <c r="CI58" s="37">
        <v>0</v>
      </c>
      <c r="CJ58" s="37">
        <v>0</v>
      </c>
      <c r="CK58" s="37">
        <v>0</v>
      </c>
      <c r="CL58" s="37">
        <v>0</v>
      </c>
      <c r="CO58" t="str">
        <f>VLOOKUP(A58,[1]รายการ!$A$14:$D$161,3,FALSE)</f>
        <v>LC</v>
      </c>
      <c r="CP58" t="str">
        <f>VLOOKUP(A58,[1]รายการ!$A$14:$D$161,4,FALSE)</f>
        <v>งปม.</v>
      </c>
    </row>
    <row r="59" spans="1:94">
      <c r="A59" s="38" t="s">
        <v>2195</v>
      </c>
      <c r="B59" s="38" t="s">
        <v>2196</v>
      </c>
      <c r="C59" s="37">
        <v>219612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413325.6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7">
        <v>0</v>
      </c>
      <c r="AY59" s="37">
        <v>0</v>
      </c>
      <c r="AZ59" s="37">
        <v>0</v>
      </c>
      <c r="BA59" s="37">
        <v>0</v>
      </c>
      <c r="BB59" s="37">
        <v>0</v>
      </c>
      <c r="BC59" s="37">
        <v>0</v>
      </c>
      <c r="BD59" s="37">
        <v>0</v>
      </c>
      <c r="BE59" s="37">
        <v>0</v>
      </c>
      <c r="BF59" s="37">
        <v>0</v>
      </c>
      <c r="BG59" s="37">
        <v>0</v>
      </c>
      <c r="BH59" s="37">
        <v>0</v>
      </c>
      <c r="BI59" s="37">
        <v>0</v>
      </c>
      <c r="BJ59" s="37">
        <v>0</v>
      </c>
      <c r="BK59" s="37">
        <v>0</v>
      </c>
      <c r="BL59" s="37">
        <v>0</v>
      </c>
      <c r="BM59" s="37">
        <v>0</v>
      </c>
      <c r="BN59" s="37">
        <v>0</v>
      </c>
      <c r="BO59" s="37">
        <v>0</v>
      </c>
      <c r="BP59" s="37">
        <v>0</v>
      </c>
      <c r="BQ59" s="37">
        <v>0</v>
      </c>
      <c r="BR59" s="37">
        <v>336434.49</v>
      </c>
      <c r="BS59" s="37">
        <v>0</v>
      </c>
      <c r="BT59" s="37">
        <v>0</v>
      </c>
      <c r="BU59" s="37">
        <v>0</v>
      </c>
      <c r="BV59" s="37">
        <v>0</v>
      </c>
      <c r="BW59" s="37">
        <v>0</v>
      </c>
      <c r="BX59" s="37">
        <v>0</v>
      </c>
      <c r="BY59" s="37">
        <v>0</v>
      </c>
      <c r="BZ59" s="37">
        <v>0</v>
      </c>
      <c r="CA59" s="37">
        <v>0</v>
      </c>
      <c r="CB59" s="37">
        <v>0</v>
      </c>
      <c r="CC59" s="37">
        <v>0</v>
      </c>
      <c r="CD59" s="37">
        <v>0</v>
      </c>
      <c r="CE59" s="37">
        <v>0</v>
      </c>
      <c r="CF59" s="37">
        <v>0</v>
      </c>
      <c r="CG59" s="37">
        <v>0</v>
      </c>
      <c r="CH59" s="37">
        <v>0</v>
      </c>
      <c r="CI59" s="37">
        <v>0</v>
      </c>
      <c r="CJ59" s="37">
        <v>0</v>
      </c>
      <c r="CK59" s="37">
        <v>0</v>
      </c>
      <c r="CL59" s="37">
        <v>0</v>
      </c>
      <c r="CO59" t="str">
        <f>VLOOKUP(A59,[1]รายการ!$A$14:$D$161,3,FALSE)</f>
        <v>LC</v>
      </c>
      <c r="CP59" t="str">
        <f>VLOOKUP(A59,[1]รายการ!$A$14:$D$161,4,FALSE)</f>
        <v>งปม.</v>
      </c>
    </row>
    <row r="60" spans="1:94">
      <c r="A60" s="38" t="s">
        <v>2197</v>
      </c>
      <c r="B60" s="38" t="s">
        <v>2198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7">
        <v>0</v>
      </c>
      <c r="AQ60" s="37">
        <v>0</v>
      </c>
      <c r="AR60" s="37">
        <v>0</v>
      </c>
      <c r="AS60" s="37">
        <v>0</v>
      </c>
      <c r="AT60" s="37">
        <v>0</v>
      </c>
      <c r="AU60" s="37">
        <v>0</v>
      </c>
      <c r="AV60" s="37">
        <v>0</v>
      </c>
      <c r="AW60" s="37">
        <v>0</v>
      </c>
      <c r="AX60" s="37">
        <v>0</v>
      </c>
      <c r="AY60" s="37">
        <v>0</v>
      </c>
      <c r="AZ60" s="37">
        <v>0</v>
      </c>
      <c r="BA60" s="37">
        <v>0</v>
      </c>
      <c r="BB60" s="37">
        <v>0</v>
      </c>
      <c r="BC60" s="37">
        <v>0</v>
      </c>
      <c r="BD60" s="37">
        <v>0</v>
      </c>
      <c r="BE60" s="37">
        <v>0</v>
      </c>
      <c r="BF60" s="37">
        <v>0</v>
      </c>
      <c r="BG60" s="37">
        <v>0</v>
      </c>
      <c r="BH60" s="37">
        <v>0</v>
      </c>
      <c r="BI60" s="37">
        <v>0</v>
      </c>
      <c r="BJ60" s="37">
        <v>0</v>
      </c>
      <c r="BK60" s="37">
        <v>0</v>
      </c>
      <c r="BL60" s="37">
        <v>0</v>
      </c>
      <c r="BM60" s="37">
        <v>0</v>
      </c>
      <c r="BN60" s="37">
        <v>0</v>
      </c>
      <c r="BO60" s="37">
        <v>0</v>
      </c>
      <c r="BP60" s="37">
        <v>0</v>
      </c>
      <c r="BQ60" s="37">
        <v>0</v>
      </c>
      <c r="BR60" s="37">
        <v>0</v>
      </c>
      <c r="BS60" s="37">
        <v>0</v>
      </c>
      <c r="BT60" s="37">
        <v>0</v>
      </c>
      <c r="BU60" s="37">
        <v>0</v>
      </c>
      <c r="BV60" s="37">
        <v>0</v>
      </c>
      <c r="BW60" s="37">
        <v>0</v>
      </c>
      <c r="BX60" s="37">
        <v>0</v>
      </c>
      <c r="BY60" s="37">
        <v>0</v>
      </c>
      <c r="BZ60" s="37">
        <v>0</v>
      </c>
      <c r="CA60" s="37">
        <v>0</v>
      </c>
      <c r="CB60" s="37">
        <v>0</v>
      </c>
      <c r="CC60" s="37">
        <v>0</v>
      </c>
      <c r="CD60" s="37">
        <v>0</v>
      </c>
      <c r="CE60" s="37">
        <v>0</v>
      </c>
      <c r="CF60" s="37">
        <v>0</v>
      </c>
      <c r="CG60" s="37">
        <v>0</v>
      </c>
      <c r="CH60" s="37">
        <v>0</v>
      </c>
      <c r="CI60" s="37">
        <v>0</v>
      </c>
      <c r="CJ60" s="37">
        <v>0</v>
      </c>
      <c r="CK60" s="37">
        <v>0</v>
      </c>
      <c r="CL60" s="37">
        <v>0</v>
      </c>
      <c r="CO60" t="e">
        <f>VLOOKUP(A60,[1]รายการ!$A$14:$D$161,3,FALSE)</f>
        <v>#N/A</v>
      </c>
      <c r="CP60" t="e">
        <f>VLOOKUP(A60,[1]รายการ!$A$14:$D$161,4,FALSE)</f>
        <v>#N/A</v>
      </c>
    </row>
    <row r="61" spans="1:94">
      <c r="A61" s="38" t="s">
        <v>2199</v>
      </c>
      <c r="B61" s="38" t="s">
        <v>2182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80556</v>
      </c>
      <c r="M61" s="37">
        <v>78800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256800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61500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7">
        <v>0</v>
      </c>
      <c r="AR61" s="37">
        <v>35150</v>
      </c>
      <c r="AS61" s="37">
        <v>0</v>
      </c>
      <c r="AT61" s="37">
        <v>7200</v>
      </c>
      <c r="AU61" s="37">
        <v>0</v>
      </c>
      <c r="AV61" s="37">
        <v>0</v>
      </c>
      <c r="AW61" s="37">
        <v>0</v>
      </c>
      <c r="AX61" s="37">
        <v>0</v>
      </c>
      <c r="AY61" s="37">
        <v>0</v>
      </c>
      <c r="AZ61" s="37">
        <v>0</v>
      </c>
      <c r="BA61" s="37">
        <v>0</v>
      </c>
      <c r="BB61" s="37">
        <v>5700</v>
      </c>
      <c r="BC61" s="37">
        <v>69200</v>
      </c>
      <c r="BD61" s="37">
        <v>0</v>
      </c>
      <c r="BE61" s="37">
        <v>0</v>
      </c>
      <c r="BF61" s="37">
        <v>0</v>
      </c>
      <c r="BG61" s="37">
        <v>0</v>
      </c>
      <c r="BH61" s="37">
        <v>0</v>
      </c>
      <c r="BI61" s="37">
        <v>0</v>
      </c>
      <c r="BJ61" s="37">
        <v>0</v>
      </c>
      <c r="BK61" s="37">
        <v>0</v>
      </c>
      <c r="BL61" s="37">
        <v>50919</v>
      </c>
      <c r="BM61" s="37">
        <v>0</v>
      </c>
      <c r="BN61" s="37">
        <v>0</v>
      </c>
      <c r="BO61" s="37">
        <v>0</v>
      </c>
      <c r="BP61" s="37">
        <v>0</v>
      </c>
      <c r="BQ61" s="37">
        <v>15000</v>
      </c>
      <c r="BR61" s="37">
        <v>0</v>
      </c>
      <c r="BS61" s="37">
        <v>177150</v>
      </c>
      <c r="BT61" s="37">
        <v>67423</v>
      </c>
      <c r="BU61" s="37">
        <v>0</v>
      </c>
      <c r="BV61" s="37">
        <v>0</v>
      </c>
      <c r="BW61" s="37">
        <v>0</v>
      </c>
      <c r="BX61" s="37">
        <v>0</v>
      </c>
      <c r="BY61" s="37">
        <v>0</v>
      </c>
      <c r="BZ61" s="37">
        <v>47146.5</v>
      </c>
      <c r="CA61" s="37">
        <v>0</v>
      </c>
      <c r="CB61" s="37">
        <v>0</v>
      </c>
      <c r="CC61" s="37">
        <v>0</v>
      </c>
      <c r="CD61" s="37">
        <v>0</v>
      </c>
      <c r="CE61" s="37">
        <v>0</v>
      </c>
      <c r="CF61" s="37">
        <v>0</v>
      </c>
      <c r="CG61" s="37">
        <v>0</v>
      </c>
      <c r="CH61" s="37">
        <v>9500</v>
      </c>
      <c r="CI61" s="37">
        <v>0</v>
      </c>
      <c r="CJ61" s="37">
        <v>0</v>
      </c>
      <c r="CK61" s="37">
        <v>0</v>
      </c>
      <c r="CL61" s="37">
        <v>0</v>
      </c>
      <c r="CO61" t="str">
        <f>VLOOKUP(A61,[1]รายการ!$A$14:$D$161,3,FALSE)</f>
        <v>LC</v>
      </c>
      <c r="CP61" t="str">
        <f>VLOOKUP(A61,[1]รายการ!$A$14:$D$161,4,FALSE)</f>
        <v>งปม.</v>
      </c>
    </row>
    <row r="62" spans="1:94">
      <c r="A62" s="38" t="s">
        <v>2200</v>
      </c>
      <c r="B62" s="38" t="s">
        <v>2201</v>
      </c>
      <c r="C62" s="37">
        <v>52376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75321.25</v>
      </c>
      <c r="J62" s="37">
        <v>0</v>
      </c>
      <c r="K62" s="37">
        <v>0</v>
      </c>
      <c r="L62" s="37">
        <v>0</v>
      </c>
      <c r="M62" s="37">
        <v>0</v>
      </c>
      <c r="N62" s="37">
        <v>3500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24808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80230</v>
      </c>
      <c r="AL62" s="37">
        <v>0</v>
      </c>
      <c r="AM62" s="37">
        <v>0</v>
      </c>
      <c r="AN62" s="37">
        <v>10500</v>
      </c>
      <c r="AO62" s="37">
        <v>0</v>
      </c>
      <c r="AP62" s="37">
        <v>0</v>
      </c>
      <c r="AQ62" s="37">
        <v>0</v>
      </c>
      <c r="AR62" s="37">
        <v>0</v>
      </c>
      <c r="AS62" s="37">
        <v>0</v>
      </c>
      <c r="AT62" s="37">
        <v>0</v>
      </c>
      <c r="AU62" s="37">
        <v>0</v>
      </c>
      <c r="AV62" s="37">
        <v>0</v>
      </c>
      <c r="AW62" s="37">
        <v>0</v>
      </c>
      <c r="AX62" s="37">
        <v>0</v>
      </c>
      <c r="AY62" s="37">
        <v>0</v>
      </c>
      <c r="AZ62" s="37">
        <v>0</v>
      </c>
      <c r="BA62" s="37">
        <v>35526</v>
      </c>
      <c r="BB62" s="37">
        <v>0</v>
      </c>
      <c r="BC62" s="37">
        <v>329952</v>
      </c>
      <c r="BD62" s="37">
        <v>0</v>
      </c>
      <c r="BE62" s="37">
        <v>0</v>
      </c>
      <c r="BF62" s="37">
        <v>0</v>
      </c>
      <c r="BG62" s="37">
        <v>0</v>
      </c>
      <c r="BH62" s="37">
        <v>0</v>
      </c>
      <c r="BI62" s="37">
        <v>0</v>
      </c>
      <c r="BJ62" s="37">
        <v>0</v>
      </c>
      <c r="BK62" s="37">
        <v>0</v>
      </c>
      <c r="BL62" s="37">
        <v>2130</v>
      </c>
      <c r="BM62" s="37">
        <v>0</v>
      </c>
      <c r="BN62" s="37">
        <v>0</v>
      </c>
      <c r="BO62" s="37">
        <v>0</v>
      </c>
      <c r="BP62" s="37">
        <v>0</v>
      </c>
      <c r="BQ62" s="37">
        <v>0</v>
      </c>
      <c r="BR62" s="37">
        <v>288376</v>
      </c>
      <c r="BS62" s="37">
        <v>0</v>
      </c>
      <c r="BT62" s="37">
        <v>0</v>
      </c>
      <c r="BU62" s="37">
        <v>25801</v>
      </c>
      <c r="BV62" s="37">
        <v>0</v>
      </c>
      <c r="BW62" s="37">
        <v>0</v>
      </c>
      <c r="BX62" s="37">
        <v>0</v>
      </c>
      <c r="BY62" s="37">
        <v>0</v>
      </c>
      <c r="BZ62" s="37">
        <v>0</v>
      </c>
      <c r="CA62" s="37">
        <v>0</v>
      </c>
      <c r="CB62" s="37">
        <v>0</v>
      </c>
      <c r="CC62" s="37">
        <v>0</v>
      </c>
      <c r="CD62" s="37">
        <v>0</v>
      </c>
      <c r="CE62" s="37">
        <v>0</v>
      </c>
      <c r="CF62" s="37">
        <v>0</v>
      </c>
      <c r="CG62" s="37">
        <v>0</v>
      </c>
      <c r="CH62" s="37">
        <v>0</v>
      </c>
      <c r="CI62" s="37">
        <v>0</v>
      </c>
      <c r="CJ62" s="37">
        <v>0</v>
      </c>
      <c r="CK62" s="37">
        <v>0</v>
      </c>
      <c r="CL62" s="37">
        <v>0</v>
      </c>
      <c r="CO62" t="str">
        <f>VLOOKUP(A62,[1]รายการ!$A$14:$D$161,3,FALSE)</f>
        <v>LC</v>
      </c>
      <c r="CP62" t="str">
        <f>VLOOKUP(A62,[1]รายการ!$A$14:$D$161,4,FALSE)</f>
        <v>งปม.</v>
      </c>
    </row>
    <row r="63" spans="1:94">
      <c r="A63" s="38" t="s">
        <v>2202</v>
      </c>
      <c r="B63" s="38" t="s">
        <v>2203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7">
        <v>0</v>
      </c>
      <c r="AQ63" s="37">
        <v>0</v>
      </c>
      <c r="AR63" s="37">
        <v>0</v>
      </c>
      <c r="AS63" s="37">
        <v>0</v>
      </c>
      <c r="AT63" s="37">
        <v>0</v>
      </c>
      <c r="AU63" s="37">
        <v>0</v>
      </c>
      <c r="AV63" s="37">
        <v>0</v>
      </c>
      <c r="AW63" s="37">
        <v>0</v>
      </c>
      <c r="AX63" s="37">
        <v>0</v>
      </c>
      <c r="AY63" s="37">
        <v>0</v>
      </c>
      <c r="AZ63" s="37">
        <v>0</v>
      </c>
      <c r="BA63" s="37">
        <v>0</v>
      </c>
      <c r="BB63" s="37">
        <v>0</v>
      </c>
      <c r="BC63" s="37">
        <v>0</v>
      </c>
      <c r="BD63" s="37">
        <v>0</v>
      </c>
      <c r="BE63" s="37">
        <v>0</v>
      </c>
      <c r="BF63" s="37">
        <v>0</v>
      </c>
      <c r="BG63" s="37">
        <v>0</v>
      </c>
      <c r="BH63" s="37">
        <v>0</v>
      </c>
      <c r="BI63" s="37">
        <v>0</v>
      </c>
      <c r="BJ63" s="37">
        <v>0</v>
      </c>
      <c r="BK63" s="37">
        <v>0</v>
      </c>
      <c r="BL63" s="37">
        <v>27000</v>
      </c>
      <c r="BM63" s="37">
        <v>0</v>
      </c>
      <c r="BN63" s="37">
        <v>0</v>
      </c>
      <c r="BO63" s="37">
        <v>0</v>
      </c>
      <c r="BP63" s="37">
        <v>0</v>
      </c>
      <c r="BQ63" s="37">
        <v>0</v>
      </c>
      <c r="BR63" s="37">
        <v>0</v>
      </c>
      <c r="BS63" s="37">
        <v>0</v>
      </c>
      <c r="BT63" s="37">
        <v>0</v>
      </c>
      <c r="BU63" s="37">
        <v>0</v>
      </c>
      <c r="BV63" s="37">
        <v>0</v>
      </c>
      <c r="BW63" s="37">
        <v>0</v>
      </c>
      <c r="BX63" s="37">
        <v>0</v>
      </c>
      <c r="BY63" s="37">
        <v>0</v>
      </c>
      <c r="BZ63" s="37">
        <v>0</v>
      </c>
      <c r="CA63" s="37">
        <v>0</v>
      </c>
      <c r="CB63" s="37">
        <v>0</v>
      </c>
      <c r="CC63" s="37">
        <v>0</v>
      </c>
      <c r="CD63" s="37">
        <v>0</v>
      </c>
      <c r="CE63" s="37">
        <v>0</v>
      </c>
      <c r="CF63" s="37">
        <v>0</v>
      </c>
      <c r="CG63" s="37">
        <v>0</v>
      </c>
      <c r="CH63" s="37">
        <v>0</v>
      </c>
      <c r="CI63" s="37">
        <v>0</v>
      </c>
      <c r="CJ63" s="37">
        <v>0</v>
      </c>
      <c r="CK63" s="37">
        <v>0</v>
      </c>
      <c r="CL63" s="37">
        <v>0</v>
      </c>
      <c r="CO63" t="str">
        <f>VLOOKUP(A63,[1]รายการ!$A$14:$D$161,3,FALSE)</f>
        <v>LC</v>
      </c>
      <c r="CP63" t="str">
        <f>VLOOKUP(A63,[1]รายการ!$A$14:$D$161,4,FALSE)</f>
        <v>งปม.</v>
      </c>
    </row>
    <row r="64" spans="1:94">
      <c r="A64" s="38" t="s">
        <v>2204</v>
      </c>
      <c r="B64" s="38" t="s">
        <v>2205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37">
        <v>0</v>
      </c>
      <c r="BW64" s="37">
        <v>0</v>
      </c>
      <c r="BX64" s="37">
        <v>0</v>
      </c>
      <c r="BY64" s="37">
        <v>0</v>
      </c>
      <c r="BZ64" s="37">
        <v>0</v>
      </c>
      <c r="CA64" s="37">
        <v>0</v>
      </c>
      <c r="CB64" s="37">
        <v>0</v>
      </c>
      <c r="CC64" s="37">
        <v>0</v>
      </c>
      <c r="CD64" s="37">
        <v>0</v>
      </c>
      <c r="CE64" s="37">
        <v>0</v>
      </c>
      <c r="CF64" s="37">
        <v>0</v>
      </c>
      <c r="CG64" s="37">
        <v>0</v>
      </c>
      <c r="CH64" s="37">
        <v>0</v>
      </c>
      <c r="CI64" s="37">
        <v>0</v>
      </c>
      <c r="CJ64" s="37">
        <v>0</v>
      </c>
      <c r="CK64" s="37">
        <v>0</v>
      </c>
      <c r="CL64" s="37">
        <v>0</v>
      </c>
      <c r="CO64" t="str">
        <f>VLOOKUP(A64,[1]รายการ!$A$14:$D$161,3,FALSE)</f>
        <v>LC</v>
      </c>
      <c r="CP64" t="str">
        <f>VLOOKUP(A64,[1]รายการ!$A$14:$D$161,4,FALSE)</f>
        <v>งปม.</v>
      </c>
    </row>
    <row r="65" spans="1:94">
      <c r="A65" s="38" t="s">
        <v>2206</v>
      </c>
      <c r="B65" s="38" t="s">
        <v>2207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37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0</v>
      </c>
      <c r="BB65" s="37">
        <v>0</v>
      </c>
      <c r="BC65" s="37">
        <v>0</v>
      </c>
      <c r="BD65" s="37">
        <v>0</v>
      </c>
      <c r="BE65" s="37">
        <v>0</v>
      </c>
      <c r="BF65" s="37">
        <v>0</v>
      </c>
      <c r="BG65" s="37">
        <v>0</v>
      </c>
      <c r="BH65" s="37">
        <v>0</v>
      </c>
      <c r="BI65" s="37">
        <v>0</v>
      </c>
      <c r="BJ65" s="37">
        <v>0</v>
      </c>
      <c r="BK65" s="37">
        <v>0</v>
      </c>
      <c r="BL65" s="37">
        <v>9000</v>
      </c>
      <c r="BM65" s="37">
        <v>0</v>
      </c>
      <c r="BN65" s="37">
        <v>0</v>
      </c>
      <c r="BO65" s="37">
        <v>0</v>
      </c>
      <c r="BP65" s="37">
        <v>0</v>
      </c>
      <c r="BQ65" s="37">
        <v>0</v>
      </c>
      <c r="BR65" s="37">
        <v>31000</v>
      </c>
      <c r="BS65" s="37">
        <v>0</v>
      </c>
      <c r="BT65" s="37">
        <v>0</v>
      </c>
      <c r="BU65" s="37">
        <v>0</v>
      </c>
      <c r="BV65" s="37">
        <v>0</v>
      </c>
      <c r="BW65" s="37">
        <v>0</v>
      </c>
      <c r="BX65" s="37">
        <v>0</v>
      </c>
      <c r="BY65" s="37">
        <v>0</v>
      </c>
      <c r="BZ65" s="37">
        <v>0</v>
      </c>
      <c r="CA65" s="37">
        <v>0</v>
      </c>
      <c r="CB65" s="37">
        <v>0</v>
      </c>
      <c r="CC65" s="37">
        <v>0</v>
      </c>
      <c r="CD65" s="37">
        <v>0</v>
      </c>
      <c r="CE65" s="37">
        <v>0</v>
      </c>
      <c r="CF65" s="37">
        <v>0</v>
      </c>
      <c r="CG65" s="37">
        <v>0</v>
      </c>
      <c r="CH65" s="37">
        <v>0</v>
      </c>
      <c r="CI65" s="37">
        <v>0</v>
      </c>
      <c r="CJ65" s="37">
        <v>0</v>
      </c>
      <c r="CK65" s="37">
        <v>0</v>
      </c>
      <c r="CL65" s="37">
        <v>0</v>
      </c>
      <c r="CO65" t="str">
        <f>VLOOKUP(A65,[1]รายการ!$A$14:$D$161,3,FALSE)</f>
        <v>LC</v>
      </c>
      <c r="CP65" t="str">
        <f>VLOOKUP(A65,[1]รายการ!$A$14:$D$161,4,FALSE)</f>
        <v>งปม.</v>
      </c>
    </row>
    <row r="66" spans="1:94">
      <c r="A66" s="38" t="s">
        <v>2208</v>
      </c>
      <c r="B66" s="38" t="s">
        <v>2209</v>
      </c>
      <c r="C66" s="37">
        <v>0</v>
      </c>
      <c r="D66" s="37">
        <v>0</v>
      </c>
      <c r="E66" s="37">
        <v>480000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200000</v>
      </c>
      <c r="M66" s="37">
        <v>160000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720000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37">
        <v>0</v>
      </c>
      <c r="AQ66" s="37">
        <v>0</v>
      </c>
      <c r="AR66" s="37">
        <v>0</v>
      </c>
      <c r="AS66" s="37">
        <v>0</v>
      </c>
      <c r="AT66" s="37">
        <v>250000</v>
      </c>
      <c r="AU66" s="37">
        <v>240000</v>
      </c>
      <c r="AV66" s="37">
        <v>0</v>
      </c>
      <c r="AW66" s="37">
        <v>0</v>
      </c>
      <c r="AX66" s="37">
        <v>0</v>
      </c>
      <c r="AY66" s="37">
        <v>0</v>
      </c>
      <c r="AZ66" s="37">
        <v>0</v>
      </c>
      <c r="BA66" s="37">
        <v>0</v>
      </c>
      <c r="BB66" s="37">
        <v>0</v>
      </c>
      <c r="BC66" s="37">
        <v>0</v>
      </c>
      <c r="BD66" s="37">
        <v>0</v>
      </c>
      <c r="BE66" s="37">
        <v>0</v>
      </c>
      <c r="BF66" s="37">
        <v>0</v>
      </c>
      <c r="BG66" s="37">
        <v>0</v>
      </c>
      <c r="BH66" s="37">
        <v>0</v>
      </c>
      <c r="BI66" s="37">
        <v>0</v>
      </c>
      <c r="BJ66" s="37">
        <v>0</v>
      </c>
      <c r="BK66" s="37">
        <v>0</v>
      </c>
      <c r="BL66" s="37">
        <v>0</v>
      </c>
      <c r="BM66" s="37">
        <v>0</v>
      </c>
      <c r="BN66" s="37">
        <v>0</v>
      </c>
      <c r="BO66" s="37">
        <v>0</v>
      </c>
      <c r="BP66" s="37">
        <v>0</v>
      </c>
      <c r="BQ66" s="37">
        <v>0</v>
      </c>
      <c r="BR66" s="37">
        <v>0</v>
      </c>
      <c r="BS66" s="37">
        <v>0</v>
      </c>
      <c r="BT66" s="37">
        <v>0</v>
      </c>
      <c r="BU66" s="37">
        <v>0</v>
      </c>
      <c r="BV66" s="37">
        <v>0</v>
      </c>
      <c r="BW66" s="37">
        <v>80000</v>
      </c>
      <c r="BX66" s="37">
        <v>0</v>
      </c>
      <c r="BY66" s="37">
        <v>80000</v>
      </c>
      <c r="BZ66" s="37">
        <v>0</v>
      </c>
      <c r="CA66" s="37">
        <v>0</v>
      </c>
      <c r="CB66" s="37">
        <v>120000</v>
      </c>
      <c r="CC66" s="37">
        <v>0</v>
      </c>
      <c r="CD66" s="37">
        <v>0</v>
      </c>
      <c r="CE66" s="37">
        <v>0</v>
      </c>
      <c r="CF66" s="37">
        <v>0</v>
      </c>
      <c r="CG66" s="37">
        <v>0</v>
      </c>
      <c r="CH66" s="37">
        <v>0</v>
      </c>
      <c r="CI66" s="37">
        <v>0</v>
      </c>
      <c r="CJ66" s="37">
        <v>0</v>
      </c>
      <c r="CK66" s="37">
        <v>0</v>
      </c>
      <c r="CL66" s="37">
        <v>0</v>
      </c>
      <c r="CO66" t="str">
        <f>VLOOKUP(A66,[1]รายการ!$A$14:$D$161,3,FALSE)</f>
        <v>LC</v>
      </c>
      <c r="CP66" t="str">
        <f>VLOOKUP(A66,[1]รายการ!$A$14:$D$161,4,FALSE)</f>
        <v>งปม.</v>
      </c>
    </row>
    <row r="67" spans="1:94">
      <c r="A67" s="38" t="s">
        <v>2210</v>
      </c>
      <c r="B67" s="38" t="s">
        <v>2211</v>
      </c>
      <c r="C67" s="37">
        <v>58641</v>
      </c>
      <c r="D67" s="37">
        <v>0</v>
      </c>
      <c r="E67" s="37">
        <v>0</v>
      </c>
      <c r="F67" s="37">
        <v>0</v>
      </c>
      <c r="G67" s="37">
        <v>0</v>
      </c>
      <c r="H67" s="37">
        <v>4284</v>
      </c>
      <c r="I67" s="37">
        <v>0</v>
      </c>
      <c r="J67" s="37">
        <v>0</v>
      </c>
      <c r="K67" s="37">
        <v>0</v>
      </c>
      <c r="L67" s="37">
        <v>0</v>
      </c>
      <c r="M67" s="37">
        <v>24100</v>
      </c>
      <c r="N67" s="37">
        <v>62000</v>
      </c>
      <c r="O67" s="37">
        <v>43140</v>
      </c>
      <c r="P67" s="37">
        <v>0</v>
      </c>
      <c r="Q67" s="37">
        <v>50000</v>
      </c>
      <c r="R67" s="37">
        <v>0</v>
      </c>
      <c r="S67" s="37">
        <v>0</v>
      </c>
      <c r="T67" s="37">
        <v>0</v>
      </c>
      <c r="U67" s="37">
        <v>0</v>
      </c>
      <c r="V67" s="37">
        <v>5500</v>
      </c>
      <c r="W67" s="37">
        <v>174100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25000</v>
      </c>
      <c r="AI67" s="37">
        <v>0</v>
      </c>
      <c r="AJ67" s="37">
        <v>0</v>
      </c>
      <c r="AK67" s="37">
        <v>255000</v>
      </c>
      <c r="AL67" s="37">
        <v>0</v>
      </c>
      <c r="AM67" s="37">
        <v>0</v>
      </c>
      <c r="AN67" s="37">
        <v>2160</v>
      </c>
      <c r="AO67" s="37">
        <v>0</v>
      </c>
      <c r="AP67" s="37">
        <v>11032</v>
      </c>
      <c r="AQ67" s="37">
        <v>0</v>
      </c>
      <c r="AR67" s="37">
        <v>35000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119302.75</v>
      </c>
      <c r="BB67" s="37">
        <v>1412</v>
      </c>
      <c r="BC67" s="37">
        <v>417603.23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6208</v>
      </c>
      <c r="BM67" s="37">
        <v>0</v>
      </c>
      <c r="BN67" s="37">
        <v>0</v>
      </c>
      <c r="BO67" s="37">
        <v>0</v>
      </c>
      <c r="BP67" s="37">
        <v>0</v>
      </c>
      <c r="BQ67" s="37">
        <v>0</v>
      </c>
      <c r="BR67" s="37">
        <v>0</v>
      </c>
      <c r="BS67" s="37">
        <v>0</v>
      </c>
      <c r="BT67" s="37">
        <v>0</v>
      </c>
      <c r="BU67" s="37">
        <v>66000</v>
      </c>
      <c r="BV67" s="37">
        <v>0</v>
      </c>
      <c r="BW67" s="37">
        <v>0</v>
      </c>
      <c r="BX67" s="37">
        <v>0</v>
      </c>
      <c r="BY67" s="37">
        <v>0</v>
      </c>
      <c r="BZ67" s="37">
        <v>0</v>
      </c>
      <c r="CA67" s="37">
        <v>9000</v>
      </c>
      <c r="CB67" s="37">
        <v>9000</v>
      </c>
      <c r="CC67" s="37">
        <v>0</v>
      </c>
      <c r="CD67" s="37">
        <v>24840</v>
      </c>
      <c r="CE67" s="37">
        <v>50000</v>
      </c>
      <c r="CF67" s="37">
        <v>0</v>
      </c>
      <c r="CG67" s="37">
        <v>9000</v>
      </c>
      <c r="CH67" s="37">
        <v>0</v>
      </c>
      <c r="CI67" s="37">
        <v>0</v>
      </c>
      <c r="CJ67" s="37">
        <v>62280</v>
      </c>
      <c r="CK67" s="37">
        <v>0</v>
      </c>
      <c r="CL67" s="37">
        <v>0</v>
      </c>
      <c r="CO67" t="str">
        <f>VLOOKUP(A67,[1]รายการ!$A$14:$D$161,3,FALSE)</f>
        <v>LC</v>
      </c>
      <c r="CP67" t="str">
        <f>VLOOKUP(A67,[1]รายการ!$A$14:$D$161,4,FALSE)</f>
        <v>งปม.</v>
      </c>
    </row>
    <row r="68" spans="1:94" s="36" customFormat="1">
      <c r="A68" s="39" t="s">
        <v>1972</v>
      </c>
      <c r="B68" s="39" t="s">
        <v>1973</v>
      </c>
      <c r="C68" s="40">
        <v>2707500.04</v>
      </c>
      <c r="D68" s="40">
        <v>14900</v>
      </c>
      <c r="E68" s="40">
        <v>181220</v>
      </c>
      <c r="F68" s="40">
        <v>33142.769999999997</v>
      </c>
      <c r="G68" s="40">
        <v>85718</v>
      </c>
      <c r="H68" s="40">
        <v>115863</v>
      </c>
      <c r="I68" s="40">
        <v>144300</v>
      </c>
      <c r="J68" s="40">
        <v>486198.4</v>
      </c>
      <c r="K68" s="40">
        <v>0</v>
      </c>
      <c r="L68" s="40">
        <v>0</v>
      </c>
      <c r="M68" s="40">
        <v>907003.78</v>
      </c>
      <c r="N68" s="40">
        <v>8340</v>
      </c>
      <c r="O68" s="40">
        <v>1921682</v>
      </c>
      <c r="P68" s="40">
        <v>174666</v>
      </c>
      <c r="Q68" s="40">
        <v>289570.75</v>
      </c>
      <c r="R68" s="40">
        <v>23530</v>
      </c>
      <c r="S68" s="40">
        <v>80716.5</v>
      </c>
      <c r="T68" s="40">
        <v>219074</v>
      </c>
      <c r="U68" s="40">
        <v>131320</v>
      </c>
      <c r="V68" s="40">
        <v>5700</v>
      </c>
      <c r="W68" s="40">
        <v>2686590.21</v>
      </c>
      <c r="X68" s="40">
        <v>253774</v>
      </c>
      <c r="Y68" s="40">
        <v>23740</v>
      </c>
      <c r="Z68" s="40">
        <v>216992</v>
      </c>
      <c r="AA68" s="40">
        <v>0</v>
      </c>
      <c r="AB68" s="40">
        <v>80860.77</v>
      </c>
      <c r="AC68" s="40">
        <v>0</v>
      </c>
      <c r="AD68" s="40">
        <v>196638.74</v>
      </c>
      <c r="AE68" s="40">
        <v>0</v>
      </c>
      <c r="AF68" s="40">
        <v>305731.09999999998</v>
      </c>
      <c r="AG68" s="40">
        <v>162790</v>
      </c>
      <c r="AH68" s="40">
        <v>425580.57</v>
      </c>
      <c r="AI68" s="40">
        <v>195775.09</v>
      </c>
      <c r="AJ68" s="40">
        <v>45698.89</v>
      </c>
      <c r="AK68" s="40">
        <v>3330136.91</v>
      </c>
      <c r="AL68" s="40">
        <v>199203.72</v>
      </c>
      <c r="AM68" s="40">
        <v>181046</v>
      </c>
      <c r="AN68" s="40">
        <v>621635.80000000005</v>
      </c>
      <c r="AO68" s="40">
        <v>287282.8</v>
      </c>
      <c r="AP68" s="40">
        <v>173376.97</v>
      </c>
      <c r="AQ68" s="40">
        <v>114183.96</v>
      </c>
      <c r="AR68" s="40">
        <v>817490.4</v>
      </c>
      <c r="AS68" s="40">
        <v>93940</v>
      </c>
      <c r="AT68" s="40">
        <v>63668</v>
      </c>
      <c r="AU68" s="40">
        <v>410715.36</v>
      </c>
      <c r="AV68" s="40">
        <v>0</v>
      </c>
      <c r="AW68" s="40">
        <v>25757</v>
      </c>
      <c r="AX68" s="40">
        <v>41460</v>
      </c>
      <c r="AY68" s="40">
        <v>166701.28</v>
      </c>
      <c r="AZ68" s="40">
        <v>149222</v>
      </c>
      <c r="BA68" s="40">
        <v>1696311.46</v>
      </c>
      <c r="BB68" s="40">
        <v>117215.7</v>
      </c>
      <c r="BC68" s="40">
        <v>2600462.58</v>
      </c>
      <c r="BD68" s="40">
        <v>226155.8</v>
      </c>
      <c r="BE68" s="40">
        <v>65131.11</v>
      </c>
      <c r="BF68" s="40">
        <v>219642.2</v>
      </c>
      <c r="BG68" s="40">
        <v>1412472.32</v>
      </c>
      <c r="BH68" s="40">
        <v>30300</v>
      </c>
      <c r="BI68" s="40">
        <v>39584.68</v>
      </c>
      <c r="BJ68" s="40">
        <v>32500</v>
      </c>
      <c r="BK68" s="40">
        <v>220047.18</v>
      </c>
      <c r="BL68" s="40">
        <v>632338</v>
      </c>
      <c r="BM68" s="40">
        <v>99858.54</v>
      </c>
      <c r="BN68" s="40">
        <v>102503</v>
      </c>
      <c r="BO68" s="40">
        <v>111552</v>
      </c>
      <c r="BP68" s="40">
        <v>167396</v>
      </c>
      <c r="BQ68" s="40">
        <v>185191.03</v>
      </c>
      <c r="BR68" s="40">
        <v>4892956.53</v>
      </c>
      <c r="BS68" s="40">
        <v>237043.49</v>
      </c>
      <c r="BT68" s="40">
        <v>144000</v>
      </c>
      <c r="BU68" s="40">
        <v>1034036.96</v>
      </c>
      <c r="BV68" s="40">
        <v>53035.4</v>
      </c>
      <c r="BW68" s="40">
        <v>297986</v>
      </c>
      <c r="BX68" s="40">
        <v>606138.78</v>
      </c>
      <c r="BY68" s="40">
        <v>112177</v>
      </c>
      <c r="BZ68" s="40">
        <v>133962</v>
      </c>
      <c r="CA68" s="40">
        <v>244329.61</v>
      </c>
      <c r="CB68" s="40">
        <v>135294</v>
      </c>
      <c r="CC68" s="40">
        <v>323141</v>
      </c>
      <c r="CD68" s="40">
        <v>394382.94</v>
      </c>
      <c r="CE68" s="40">
        <v>236636.17</v>
      </c>
      <c r="CF68" s="40">
        <v>80487.460000000006</v>
      </c>
      <c r="CG68" s="40">
        <v>144031</v>
      </c>
      <c r="CH68" s="40">
        <v>193561</v>
      </c>
      <c r="CI68" s="40">
        <v>95950.35</v>
      </c>
      <c r="CJ68" s="40">
        <v>2640792.17</v>
      </c>
      <c r="CK68" s="40">
        <v>300027.74</v>
      </c>
      <c r="CL68" s="40">
        <v>145582</v>
      </c>
      <c r="CO68" t="str">
        <f>VLOOKUP(A68,[1]รายการ!$A$14:$D$161,3,FALSE)</f>
        <v>LC</v>
      </c>
      <c r="CP68" t="str">
        <f>VLOOKUP(A68,[1]รายการ!$A$14:$D$161,4,FALSE)</f>
        <v>บำรุง</v>
      </c>
    </row>
    <row r="69" spans="1:94">
      <c r="A69" s="38" t="s">
        <v>2212</v>
      </c>
      <c r="B69" s="38" t="s">
        <v>2213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170275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7">
        <v>24790</v>
      </c>
      <c r="AL69" s="37">
        <v>0</v>
      </c>
      <c r="AM69" s="37">
        <v>0</v>
      </c>
      <c r="AN69" s="37">
        <v>0</v>
      </c>
      <c r="AO69" s="37">
        <v>0</v>
      </c>
      <c r="AP69" s="37">
        <v>0</v>
      </c>
      <c r="AQ69" s="37">
        <v>0</v>
      </c>
      <c r="AR69" s="37">
        <v>0</v>
      </c>
      <c r="AS69" s="37">
        <v>3500</v>
      </c>
      <c r="AT69" s="37">
        <v>0</v>
      </c>
      <c r="AU69" s="37">
        <v>0</v>
      </c>
      <c r="AV69" s="37">
        <v>0</v>
      </c>
      <c r="AW69" s="37">
        <v>0</v>
      </c>
      <c r="AX69" s="37">
        <v>0</v>
      </c>
      <c r="AY69" s="37">
        <v>0</v>
      </c>
      <c r="AZ69" s="37">
        <v>0</v>
      </c>
      <c r="BA69" s="37">
        <v>75400</v>
      </c>
      <c r="BB69" s="37">
        <v>0</v>
      </c>
      <c r="BC69" s="37">
        <v>0</v>
      </c>
      <c r="BD69" s="37">
        <v>0</v>
      </c>
      <c r="BE69" s="37">
        <v>0</v>
      </c>
      <c r="BF69" s="37">
        <v>0</v>
      </c>
      <c r="BG69" s="37">
        <v>0</v>
      </c>
      <c r="BH69" s="37">
        <v>0</v>
      </c>
      <c r="BI69" s="37">
        <v>0</v>
      </c>
      <c r="BJ69" s="37">
        <v>0</v>
      </c>
      <c r="BK69" s="37">
        <v>0</v>
      </c>
      <c r="BL69" s="37">
        <v>0</v>
      </c>
      <c r="BM69" s="37">
        <v>0</v>
      </c>
      <c r="BN69" s="37">
        <v>0</v>
      </c>
      <c r="BO69" s="37">
        <v>0</v>
      </c>
      <c r="BP69" s="37">
        <v>0</v>
      </c>
      <c r="BQ69" s="37">
        <v>0</v>
      </c>
      <c r="BR69" s="37">
        <v>0</v>
      </c>
      <c r="BS69" s="37">
        <v>0</v>
      </c>
      <c r="BT69" s="37">
        <v>0</v>
      </c>
      <c r="BU69" s="37">
        <v>0</v>
      </c>
      <c r="BV69" s="37">
        <v>0</v>
      </c>
      <c r="BW69" s="37">
        <v>0</v>
      </c>
      <c r="BX69" s="37">
        <v>0</v>
      </c>
      <c r="BY69" s="37">
        <v>0</v>
      </c>
      <c r="BZ69" s="37">
        <v>0</v>
      </c>
      <c r="CA69" s="37">
        <v>0</v>
      </c>
      <c r="CB69" s="37">
        <v>0</v>
      </c>
      <c r="CC69" s="37">
        <v>0</v>
      </c>
      <c r="CD69" s="37">
        <v>0</v>
      </c>
      <c r="CE69" s="37">
        <v>0</v>
      </c>
      <c r="CF69" s="37">
        <v>0</v>
      </c>
      <c r="CG69" s="37">
        <v>0</v>
      </c>
      <c r="CH69" s="37">
        <v>0</v>
      </c>
      <c r="CI69" s="37">
        <v>0</v>
      </c>
      <c r="CJ69" s="37">
        <v>40400</v>
      </c>
      <c r="CK69" s="37">
        <v>0</v>
      </c>
      <c r="CL69" s="37">
        <v>0</v>
      </c>
      <c r="CO69" t="str">
        <f>VLOOKUP(A69,[1]รายการ!$A$14:$D$161,3,FALSE)</f>
        <v>LC</v>
      </c>
      <c r="CP69" t="str">
        <f>VLOOKUP(A69,[1]รายการ!$A$14:$D$161,4,FALSE)</f>
        <v>งปม.</v>
      </c>
    </row>
    <row r="70" spans="1:94" s="36" customFormat="1">
      <c r="A70" s="39" t="s">
        <v>1974</v>
      </c>
      <c r="B70" s="39" t="s">
        <v>1975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400</v>
      </c>
      <c r="Q70" s="40">
        <v>0</v>
      </c>
      <c r="R70" s="40">
        <v>9200</v>
      </c>
      <c r="S70" s="40">
        <v>0</v>
      </c>
      <c r="T70" s="40">
        <v>0</v>
      </c>
      <c r="U70" s="40">
        <v>0</v>
      </c>
      <c r="V70" s="40">
        <v>5600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70452.800000000003</v>
      </c>
      <c r="AS70" s="40">
        <v>256300</v>
      </c>
      <c r="AT70" s="40">
        <v>0</v>
      </c>
      <c r="AU70" s="40">
        <v>0</v>
      </c>
      <c r="AV70" s="40">
        <v>5000</v>
      </c>
      <c r="AW70" s="40">
        <v>0</v>
      </c>
      <c r="AX70" s="40">
        <v>0</v>
      </c>
      <c r="AY70" s="40">
        <v>0</v>
      </c>
      <c r="AZ70" s="40">
        <v>0</v>
      </c>
      <c r="BA70" s="40">
        <v>0</v>
      </c>
      <c r="BB70" s="40">
        <v>0</v>
      </c>
      <c r="BC70" s="40">
        <v>0</v>
      </c>
      <c r="BD70" s="40">
        <v>0</v>
      </c>
      <c r="BE70" s="40">
        <v>0</v>
      </c>
      <c r="BF70" s="40">
        <v>0</v>
      </c>
      <c r="BG70" s="40">
        <v>0</v>
      </c>
      <c r="BH70" s="40">
        <v>0</v>
      </c>
      <c r="BI70" s="40">
        <v>0</v>
      </c>
      <c r="BJ70" s="40">
        <v>0</v>
      </c>
      <c r="BK70" s="40">
        <v>0</v>
      </c>
      <c r="BL70" s="40">
        <v>54500</v>
      </c>
      <c r="BM70" s="40">
        <v>0</v>
      </c>
      <c r="BN70" s="40">
        <v>0</v>
      </c>
      <c r="BO70" s="40">
        <v>4440</v>
      </c>
      <c r="BP70" s="40">
        <v>0</v>
      </c>
      <c r="BQ70" s="40">
        <v>23456</v>
      </c>
      <c r="BR70" s="40">
        <v>0</v>
      </c>
      <c r="BS70" s="40">
        <v>0</v>
      </c>
      <c r="BT70" s="40">
        <v>3060</v>
      </c>
      <c r="BU70" s="40">
        <v>0</v>
      </c>
      <c r="BV70" s="40">
        <v>0</v>
      </c>
      <c r="BW70" s="40">
        <v>0</v>
      </c>
      <c r="BX70" s="40">
        <v>0</v>
      </c>
      <c r="BY70" s="40">
        <v>0</v>
      </c>
      <c r="BZ70" s="40">
        <v>0</v>
      </c>
      <c r="CA70" s="40">
        <v>0</v>
      </c>
      <c r="CB70" s="40">
        <v>0</v>
      </c>
      <c r="CC70" s="40">
        <v>0</v>
      </c>
      <c r="CD70" s="40">
        <v>0</v>
      </c>
      <c r="CE70" s="40">
        <v>0</v>
      </c>
      <c r="CF70" s="40">
        <v>0</v>
      </c>
      <c r="CG70" s="40">
        <v>54579</v>
      </c>
      <c r="CH70" s="40">
        <v>0</v>
      </c>
      <c r="CI70" s="40">
        <v>0</v>
      </c>
      <c r="CJ70" s="40">
        <v>0</v>
      </c>
      <c r="CK70" s="40">
        <v>3000</v>
      </c>
      <c r="CL70" s="40">
        <v>0</v>
      </c>
      <c r="CO70" t="str">
        <f>VLOOKUP(A70,[1]รายการ!$A$14:$D$161,3,FALSE)</f>
        <v>LC</v>
      </c>
      <c r="CP70" t="str">
        <f>VLOOKUP(A70,[1]รายการ!$A$14:$D$161,4,FALSE)</f>
        <v>บำรุง</v>
      </c>
    </row>
    <row r="71" spans="1:94">
      <c r="A71" s="38" t="s">
        <v>2214</v>
      </c>
      <c r="B71" s="38" t="s">
        <v>2215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46630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5264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720</v>
      </c>
      <c r="AS71" s="37">
        <v>0</v>
      </c>
      <c r="AT71" s="37">
        <v>0</v>
      </c>
      <c r="AU71" s="37">
        <v>0</v>
      </c>
      <c r="AV71" s="37">
        <v>0</v>
      </c>
      <c r="AW71" s="37">
        <v>0</v>
      </c>
      <c r="AX71" s="37">
        <v>0</v>
      </c>
      <c r="AY71" s="37">
        <v>0</v>
      </c>
      <c r="AZ71" s="37">
        <v>1412</v>
      </c>
      <c r="BA71" s="37">
        <v>0</v>
      </c>
      <c r="BB71" s="37">
        <v>0</v>
      </c>
      <c r="BC71" s="37">
        <v>0</v>
      </c>
      <c r="BD71" s="37">
        <v>0</v>
      </c>
      <c r="BE71" s="37">
        <v>0</v>
      </c>
      <c r="BF71" s="37">
        <v>0</v>
      </c>
      <c r="BG71" s="37">
        <v>0</v>
      </c>
      <c r="BH71" s="37">
        <v>0</v>
      </c>
      <c r="BI71" s="37">
        <v>0</v>
      </c>
      <c r="BJ71" s="37">
        <v>0</v>
      </c>
      <c r="BK71" s="37">
        <v>0</v>
      </c>
      <c r="BL71" s="37">
        <v>0</v>
      </c>
      <c r="BM71" s="37">
        <v>0</v>
      </c>
      <c r="BN71" s="37">
        <v>0</v>
      </c>
      <c r="BO71" s="37">
        <v>0</v>
      </c>
      <c r="BP71" s="37">
        <v>0</v>
      </c>
      <c r="BQ71" s="37">
        <v>0</v>
      </c>
      <c r="BR71" s="37">
        <v>0</v>
      </c>
      <c r="BS71" s="37">
        <v>9000</v>
      </c>
      <c r="BT71" s="37">
        <v>0</v>
      </c>
      <c r="BU71" s="37">
        <v>0</v>
      </c>
      <c r="BV71" s="37">
        <v>0</v>
      </c>
      <c r="BW71" s="37">
        <v>0</v>
      </c>
      <c r="BX71" s="37">
        <v>18000</v>
      </c>
      <c r="BY71" s="37">
        <v>15840</v>
      </c>
      <c r="BZ71" s="37">
        <v>0</v>
      </c>
      <c r="CA71" s="37">
        <v>0</v>
      </c>
      <c r="CB71" s="37">
        <v>0</v>
      </c>
      <c r="CC71" s="37">
        <v>0</v>
      </c>
      <c r="CD71" s="37">
        <v>0</v>
      </c>
      <c r="CE71" s="37">
        <v>0</v>
      </c>
      <c r="CF71" s="37">
        <v>0</v>
      </c>
      <c r="CG71" s="37">
        <v>0</v>
      </c>
      <c r="CH71" s="37">
        <v>0</v>
      </c>
      <c r="CI71" s="37">
        <v>0</v>
      </c>
      <c r="CJ71" s="37">
        <v>0</v>
      </c>
      <c r="CK71" s="37">
        <v>7200</v>
      </c>
      <c r="CL71" s="37">
        <v>0</v>
      </c>
      <c r="CO71" t="str">
        <f>VLOOKUP(A71,[1]รายการ!$A$14:$D$161,3,FALSE)</f>
        <v>LC</v>
      </c>
      <c r="CP71" t="str">
        <f>VLOOKUP(A71,[1]รายการ!$A$14:$D$161,4,FALSE)</f>
        <v>งปม.</v>
      </c>
    </row>
    <row r="72" spans="1:94" s="36" customFormat="1">
      <c r="A72" s="39" t="s">
        <v>1976</v>
      </c>
      <c r="B72" s="39" t="s">
        <v>1977</v>
      </c>
      <c r="C72" s="40">
        <v>429130</v>
      </c>
      <c r="D72" s="40">
        <v>23520</v>
      </c>
      <c r="E72" s="40">
        <v>9760</v>
      </c>
      <c r="F72" s="40">
        <v>5280</v>
      </c>
      <c r="G72" s="40">
        <v>240</v>
      </c>
      <c r="H72" s="40">
        <v>0</v>
      </c>
      <c r="I72" s="40">
        <v>100480</v>
      </c>
      <c r="J72" s="40">
        <v>9860</v>
      </c>
      <c r="K72" s="40">
        <v>11040</v>
      </c>
      <c r="L72" s="40">
        <v>21760</v>
      </c>
      <c r="M72" s="40">
        <v>77040</v>
      </c>
      <c r="N72" s="40">
        <v>55600</v>
      </c>
      <c r="O72" s="40">
        <v>19080</v>
      </c>
      <c r="P72" s="40">
        <v>4560</v>
      </c>
      <c r="Q72" s="40">
        <v>6000</v>
      </c>
      <c r="R72" s="40">
        <v>109180</v>
      </c>
      <c r="S72" s="40">
        <v>174467.62</v>
      </c>
      <c r="T72" s="40">
        <v>5263</v>
      </c>
      <c r="U72" s="40">
        <v>480</v>
      </c>
      <c r="V72" s="40">
        <v>59872</v>
      </c>
      <c r="W72" s="40">
        <v>34520</v>
      </c>
      <c r="X72" s="40">
        <v>0</v>
      </c>
      <c r="Y72" s="40">
        <v>48660</v>
      </c>
      <c r="Z72" s="40">
        <v>4920</v>
      </c>
      <c r="AA72" s="40">
        <v>0</v>
      </c>
      <c r="AB72" s="40">
        <v>0</v>
      </c>
      <c r="AC72" s="40">
        <v>0</v>
      </c>
      <c r="AD72" s="40">
        <v>0</v>
      </c>
      <c r="AE72" s="40">
        <v>3960</v>
      </c>
      <c r="AF72" s="40">
        <v>0</v>
      </c>
      <c r="AG72" s="40">
        <v>68640</v>
      </c>
      <c r="AH72" s="40">
        <v>0</v>
      </c>
      <c r="AI72" s="40">
        <v>1500</v>
      </c>
      <c r="AJ72" s="40">
        <v>1360</v>
      </c>
      <c r="AK72" s="40">
        <v>195860</v>
      </c>
      <c r="AL72" s="40">
        <v>8860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  <c r="AR72" s="40">
        <v>60040</v>
      </c>
      <c r="AS72" s="40">
        <v>73320</v>
      </c>
      <c r="AT72" s="40">
        <v>6760</v>
      </c>
      <c r="AU72" s="40">
        <v>2880</v>
      </c>
      <c r="AV72" s="40">
        <v>15030</v>
      </c>
      <c r="AW72" s="40">
        <v>6688</v>
      </c>
      <c r="AX72" s="40">
        <v>2680</v>
      </c>
      <c r="AY72" s="40">
        <v>3280</v>
      </c>
      <c r="AZ72" s="40">
        <v>27840</v>
      </c>
      <c r="BA72" s="40">
        <v>0</v>
      </c>
      <c r="BB72" s="40">
        <v>0</v>
      </c>
      <c r="BC72" s="40">
        <v>68038</v>
      </c>
      <c r="BD72" s="40">
        <v>0</v>
      </c>
      <c r="BE72" s="40">
        <v>4640</v>
      </c>
      <c r="BF72" s="40">
        <v>0</v>
      </c>
      <c r="BG72" s="40">
        <v>124510</v>
      </c>
      <c r="BH72" s="40">
        <v>27040</v>
      </c>
      <c r="BI72" s="40">
        <v>0</v>
      </c>
      <c r="BJ72" s="40">
        <v>10960</v>
      </c>
      <c r="BK72" s="40">
        <v>5920</v>
      </c>
      <c r="BL72" s="40">
        <v>224751.6</v>
      </c>
      <c r="BM72" s="40">
        <v>7160</v>
      </c>
      <c r="BN72" s="40">
        <v>0</v>
      </c>
      <c r="BO72" s="40">
        <v>48156.639999999999</v>
      </c>
      <c r="BP72" s="40">
        <v>0</v>
      </c>
      <c r="BQ72" s="40">
        <v>27135.83</v>
      </c>
      <c r="BR72" s="40">
        <v>0</v>
      </c>
      <c r="BS72" s="40">
        <v>6692</v>
      </c>
      <c r="BT72" s="40">
        <v>12480</v>
      </c>
      <c r="BU72" s="40">
        <v>15300</v>
      </c>
      <c r="BV72" s="40">
        <v>1920</v>
      </c>
      <c r="BW72" s="40">
        <v>0</v>
      </c>
      <c r="BX72" s="40">
        <v>1440</v>
      </c>
      <c r="BY72" s="40">
        <v>1200</v>
      </c>
      <c r="BZ72" s="40">
        <v>0</v>
      </c>
      <c r="CA72" s="40">
        <v>0</v>
      </c>
      <c r="CB72" s="40">
        <v>0</v>
      </c>
      <c r="CC72" s="40">
        <v>0</v>
      </c>
      <c r="CD72" s="40">
        <v>0</v>
      </c>
      <c r="CE72" s="40">
        <v>0</v>
      </c>
      <c r="CF72" s="40">
        <v>0</v>
      </c>
      <c r="CG72" s="40">
        <v>0</v>
      </c>
      <c r="CH72" s="40">
        <v>0</v>
      </c>
      <c r="CI72" s="40">
        <v>0</v>
      </c>
      <c r="CJ72" s="40">
        <v>0</v>
      </c>
      <c r="CK72" s="40">
        <v>45600</v>
      </c>
      <c r="CL72" s="40">
        <v>0</v>
      </c>
      <c r="CO72" t="str">
        <f>VLOOKUP(A72,[1]รายการ!$A$14:$D$161,3,FALSE)</f>
        <v>LC</v>
      </c>
      <c r="CP72" t="str">
        <f>VLOOKUP(A72,[1]รายการ!$A$14:$D$161,4,FALSE)</f>
        <v>บำรุง</v>
      </c>
    </row>
    <row r="73" spans="1:94">
      <c r="A73" s="38" t="s">
        <v>2216</v>
      </c>
      <c r="B73" s="38" t="s">
        <v>2217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9100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4350</v>
      </c>
      <c r="AS73" s="37">
        <v>0</v>
      </c>
      <c r="AT73" s="37">
        <v>0</v>
      </c>
      <c r="AU73" s="37">
        <v>0</v>
      </c>
      <c r="AV73" s="37">
        <v>0</v>
      </c>
      <c r="AW73" s="37">
        <v>0</v>
      </c>
      <c r="AX73" s="37">
        <v>0</v>
      </c>
      <c r="AY73" s="37">
        <v>0</v>
      </c>
      <c r="AZ73" s="37">
        <v>0</v>
      </c>
      <c r="BA73" s="37">
        <v>0</v>
      </c>
      <c r="BB73" s="37">
        <v>0</v>
      </c>
      <c r="BC73" s="37">
        <v>0</v>
      </c>
      <c r="BD73" s="37">
        <v>0</v>
      </c>
      <c r="BE73" s="37">
        <v>0</v>
      </c>
      <c r="BF73" s="37">
        <v>0</v>
      </c>
      <c r="BG73" s="37">
        <v>0</v>
      </c>
      <c r="BH73" s="37">
        <v>0</v>
      </c>
      <c r="BI73" s="37">
        <v>0</v>
      </c>
      <c r="BJ73" s="37">
        <v>0</v>
      </c>
      <c r="BK73" s="37">
        <v>0</v>
      </c>
      <c r="BL73" s="37">
        <v>0</v>
      </c>
      <c r="BM73" s="37">
        <v>0</v>
      </c>
      <c r="BN73" s="37">
        <v>0</v>
      </c>
      <c r="BO73" s="37">
        <v>0</v>
      </c>
      <c r="BP73" s="37">
        <v>0</v>
      </c>
      <c r="BQ73" s="37">
        <v>0</v>
      </c>
      <c r="BR73" s="37">
        <v>0</v>
      </c>
      <c r="BS73" s="37">
        <v>0</v>
      </c>
      <c r="BT73" s="37">
        <v>0</v>
      </c>
      <c r="BU73" s="37">
        <v>0</v>
      </c>
      <c r="BV73" s="37">
        <v>0</v>
      </c>
      <c r="BW73" s="37">
        <v>0</v>
      </c>
      <c r="BX73" s="37">
        <v>0</v>
      </c>
      <c r="BY73" s="37">
        <v>0</v>
      </c>
      <c r="BZ73" s="37">
        <v>0</v>
      </c>
      <c r="CA73" s="37">
        <v>0</v>
      </c>
      <c r="CB73" s="37">
        <v>0</v>
      </c>
      <c r="CC73" s="37">
        <v>0</v>
      </c>
      <c r="CD73" s="37">
        <v>0</v>
      </c>
      <c r="CE73" s="37">
        <v>0</v>
      </c>
      <c r="CF73" s="37">
        <v>0</v>
      </c>
      <c r="CG73" s="37">
        <v>0</v>
      </c>
      <c r="CH73" s="37">
        <v>0</v>
      </c>
      <c r="CI73" s="37">
        <v>0</v>
      </c>
      <c r="CJ73" s="37">
        <v>0</v>
      </c>
      <c r="CK73" s="37">
        <v>0</v>
      </c>
      <c r="CL73" s="37">
        <v>0</v>
      </c>
      <c r="CO73" t="str">
        <f>VLOOKUP(A73,[1]รายการ!$A$14:$D$161,3,FALSE)</f>
        <v>LC</v>
      </c>
      <c r="CP73" t="str">
        <f>VLOOKUP(A73,[1]รายการ!$A$14:$D$161,4,FALSE)</f>
        <v>งปม.</v>
      </c>
    </row>
    <row r="74" spans="1:94" s="36" customFormat="1">
      <c r="A74" s="39" t="s">
        <v>1978</v>
      </c>
      <c r="B74" s="39" t="s">
        <v>1979</v>
      </c>
      <c r="C74" s="40">
        <v>612452</v>
      </c>
      <c r="D74" s="40">
        <v>69450</v>
      </c>
      <c r="E74" s="40">
        <v>33330</v>
      </c>
      <c r="F74" s="40">
        <v>29567</v>
      </c>
      <c r="G74" s="40">
        <v>0</v>
      </c>
      <c r="H74" s="40">
        <v>0</v>
      </c>
      <c r="I74" s="40">
        <v>135299.70000000001</v>
      </c>
      <c r="J74" s="40">
        <v>40571.269999999997</v>
      </c>
      <c r="K74" s="40">
        <v>47120</v>
      </c>
      <c r="L74" s="40">
        <v>81795.81</v>
      </c>
      <c r="M74" s="40">
        <v>175100</v>
      </c>
      <c r="N74" s="40">
        <v>77844.289999999994</v>
      </c>
      <c r="O74" s="40">
        <v>420</v>
      </c>
      <c r="P74" s="40">
        <v>1000</v>
      </c>
      <c r="Q74" s="40">
        <v>8500</v>
      </c>
      <c r="R74" s="40">
        <v>81617</v>
      </c>
      <c r="S74" s="40">
        <v>0</v>
      </c>
      <c r="T74" s="40">
        <v>0</v>
      </c>
      <c r="U74" s="40">
        <v>0</v>
      </c>
      <c r="V74" s="40">
        <v>19546</v>
      </c>
      <c r="W74" s="40">
        <v>73195</v>
      </c>
      <c r="X74" s="40">
        <v>0</v>
      </c>
      <c r="Y74" s="40">
        <v>17650</v>
      </c>
      <c r="Z74" s="40">
        <v>13397</v>
      </c>
      <c r="AA74" s="40">
        <v>0</v>
      </c>
      <c r="AB74" s="40">
        <v>0</v>
      </c>
      <c r="AC74" s="40">
        <v>0</v>
      </c>
      <c r="AD74" s="40">
        <v>0</v>
      </c>
      <c r="AE74" s="40">
        <v>11300</v>
      </c>
      <c r="AF74" s="40">
        <v>0</v>
      </c>
      <c r="AG74" s="40">
        <v>97050</v>
      </c>
      <c r="AH74" s="40">
        <v>0</v>
      </c>
      <c r="AI74" s="40">
        <v>2400</v>
      </c>
      <c r="AJ74" s="40">
        <v>5700</v>
      </c>
      <c r="AK74" s="40">
        <v>648260</v>
      </c>
      <c r="AL74" s="40">
        <v>14999</v>
      </c>
      <c r="AM74" s="40">
        <v>0</v>
      </c>
      <c r="AN74" s="40">
        <v>0</v>
      </c>
      <c r="AO74" s="40">
        <v>0</v>
      </c>
      <c r="AP74" s="40">
        <v>0</v>
      </c>
      <c r="AQ74" s="40">
        <v>0</v>
      </c>
      <c r="AR74" s="40">
        <v>119858</v>
      </c>
      <c r="AS74" s="40">
        <v>126619</v>
      </c>
      <c r="AT74" s="40">
        <v>12280</v>
      </c>
      <c r="AU74" s="40">
        <v>6400</v>
      </c>
      <c r="AV74" s="40">
        <v>36640</v>
      </c>
      <c r="AW74" s="40">
        <v>0</v>
      </c>
      <c r="AX74" s="40">
        <v>9610</v>
      </c>
      <c r="AY74" s="40">
        <v>11810</v>
      </c>
      <c r="AZ74" s="40">
        <v>40454</v>
      </c>
      <c r="BA74" s="40">
        <v>0</v>
      </c>
      <c r="BB74" s="40">
        <v>0</v>
      </c>
      <c r="BC74" s="40">
        <v>35194</v>
      </c>
      <c r="BD74" s="40">
        <v>0</v>
      </c>
      <c r="BE74" s="40">
        <v>2050</v>
      </c>
      <c r="BF74" s="40">
        <v>0</v>
      </c>
      <c r="BG74" s="40">
        <v>107345</v>
      </c>
      <c r="BH74" s="40">
        <v>47280</v>
      </c>
      <c r="BI74" s="40">
        <v>0</v>
      </c>
      <c r="BJ74" s="40">
        <v>27902.400000000001</v>
      </c>
      <c r="BK74" s="40">
        <v>22751.78</v>
      </c>
      <c r="BL74" s="40">
        <v>412318.68</v>
      </c>
      <c r="BM74" s="40">
        <v>0</v>
      </c>
      <c r="BN74" s="40">
        <v>0</v>
      </c>
      <c r="BO74" s="40">
        <v>13440</v>
      </c>
      <c r="BP74" s="40">
        <v>0</v>
      </c>
      <c r="BQ74" s="40">
        <v>22580</v>
      </c>
      <c r="BR74" s="40">
        <v>0</v>
      </c>
      <c r="BS74" s="40">
        <v>19209</v>
      </c>
      <c r="BT74" s="40">
        <v>0</v>
      </c>
      <c r="BU74" s="40">
        <v>72960</v>
      </c>
      <c r="BV74" s="40">
        <v>0</v>
      </c>
      <c r="BW74" s="40">
        <v>0</v>
      </c>
      <c r="BX74" s="40">
        <v>2600</v>
      </c>
      <c r="BY74" s="40">
        <v>0</v>
      </c>
      <c r="BZ74" s="40">
        <v>0</v>
      </c>
      <c r="CA74" s="40">
        <v>0</v>
      </c>
      <c r="CB74" s="40">
        <v>0</v>
      </c>
      <c r="CC74" s="40">
        <v>0</v>
      </c>
      <c r="CD74" s="40">
        <v>0</v>
      </c>
      <c r="CE74" s="40">
        <v>0</v>
      </c>
      <c r="CF74" s="40">
        <v>0</v>
      </c>
      <c r="CG74" s="40">
        <v>0</v>
      </c>
      <c r="CH74" s="40">
        <v>0</v>
      </c>
      <c r="CI74" s="40">
        <v>0</v>
      </c>
      <c r="CJ74" s="40">
        <v>0</v>
      </c>
      <c r="CK74" s="40">
        <v>0</v>
      </c>
      <c r="CL74" s="40">
        <v>0</v>
      </c>
      <c r="CO74" t="str">
        <f>VLOOKUP(A74,[1]รายการ!$A$14:$D$161,3,FALSE)</f>
        <v>LC</v>
      </c>
      <c r="CP74" t="str">
        <f>VLOOKUP(A74,[1]รายการ!$A$14:$D$161,4,FALSE)</f>
        <v>บำรุง</v>
      </c>
    </row>
    <row r="75" spans="1:94">
      <c r="A75" s="38" t="s">
        <v>2218</v>
      </c>
      <c r="B75" s="38" t="s">
        <v>2219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12244</v>
      </c>
      <c r="AL75" s="37">
        <v>0</v>
      </c>
      <c r="AM75" s="37">
        <v>0</v>
      </c>
      <c r="AN75" s="37">
        <v>0</v>
      </c>
      <c r="AO75" s="37">
        <v>0</v>
      </c>
      <c r="AP75" s="37">
        <v>0</v>
      </c>
      <c r="AQ75" s="37">
        <v>0</v>
      </c>
      <c r="AR75" s="37">
        <v>1420</v>
      </c>
      <c r="AS75" s="37">
        <v>0</v>
      </c>
      <c r="AT75" s="37">
        <v>0</v>
      </c>
      <c r="AU75" s="37">
        <v>0</v>
      </c>
      <c r="AV75" s="37">
        <v>0</v>
      </c>
      <c r="AW75" s="37">
        <v>0</v>
      </c>
      <c r="AX75" s="37">
        <v>0</v>
      </c>
      <c r="AY75" s="37">
        <v>0</v>
      </c>
      <c r="AZ75" s="37">
        <v>0</v>
      </c>
      <c r="BA75" s="37">
        <v>0</v>
      </c>
      <c r="BB75" s="37">
        <v>0</v>
      </c>
      <c r="BC75" s="37">
        <v>37827</v>
      </c>
      <c r="BD75" s="37">
        <v>0</v>
      </c>
      <c r="BE75" s="37">
        <v>0</v>
      </c>
      <c r="BF75" s="37">
        <v>0</v>
      </c>
      <c r="BG75" s="37">
        <v>0</v>
      </c>
      <c r="BH75" s="37">
        <v>0</v>
      </c>
      <c r="BI75" s="37">
        <v>0</v>
      </c>
      <c r="BJ75" s="37">
        <v>0</v>
      </c>
      <c r="BK75" s="37">
        <v>0</v>
      </c>
      <c r="BL75" s="37">
        <v>3694</v>
      </c>
      <c r="BM75" s="37">
        <v>0</v>
      </c>
      <c r="BN75" s="37">
        <v>0</v>
      </c>
      <c r="BO75" s="37">
        <v>0</v>
      </c>
      <c r="BP75" s="37">
        <v>0</v>
      </c>
      <c r="BQ75" s="37">
        <v>0</v>
      </c>
      <c r="BR75" s="37">
        <v>0</v>
      </c>
      <c r="BS75" s="37">
        <v>0</v>
      </c>
      <c r="BT75" s="37">
        <v>0</v>
      </c>
      <c r="BU75" s="37">
        <v>0</v>
      </c>
      <c r="BV75" s="37">
        <v>0</v>
      </c>
      <c r="BW75" s="37">
        <v>0</v>
      </c>
      <c r="BX75" s="37">
        <v>0</v>
      </c>
      <c r="BY75" s="37">
        <v>0</v>
      </c>
      <c r="BZ75" s="37">
        <v>0</v>
      </c>
      <c r="CA75" s="37">
        <v>0</v>
      </c>
      <c r="CB75" s="37">
        <v>0</v>
      </c>
      <c r="CC75" s="37">
        <v>0</v>
      </c>
      <c r="CD75" s="37">
        <v>0</v>
      </c>
      <c r="CE75" s="37">
        <v>0</v>
      </c>
      <c r="CF75" s="37">
        <v>9000</v>
      </c>
      <c r="CG75" s="37">
        <v>0</v>
      </c>
      <c r="CH75" s="37">
        <v>0</v>
      </c>
      <c r="CI75" s="37">
        <v>0</v>
      </c>
      <c r="CJ75" s="37">
        <v>0</v>
      </c>
      <c r="CK75" s="37">
        <v>0</v>
      </c>
      <c r="CL75" s="37">
        <v>0</v>
      </c>
      <c r="CO75" t="str">
        <f>VLOOKUP(A75,[1]รายการ!$A$14:$D$161,3,FALSE)</f>
        <v>LC</v>
      </c>
      <c r="CP75" t="str">
        <f>VLOOKUP(A75,[1]รายการ!$A$14:$D$161,4,FALSE)</f>
        <v>งปม.</v>
      </c>
    </row>
    <row r="76" spans="1:94" s="36" customFormat="1">
      <c r="A76" s="39" t="s">
        <v>1980</v>
      </c>
      <c r="B76" s="39" t="s">
        <v>1981</v>
      </c>
      <c r="C76" s="40">
        <v>516414.46</v>
      </c>
      <c r="D76" s="40">
        <v>123589</v>
      </c>
      <c r="E76" s="40">
        <v>54556</v>
      </c>
      <c r="F76" s="40">
        <v>68820.100000000006</v>
      </c>
      <c r="G76" s="40">
        <v>992</v>
      </c>
      <c r="H76" s="40">
        <v>0</v>
      </c>
      <c r="I76" s="40">
        <v>67953.05</v>
      </c>
      <c r="J76" s="40">
        <v>61294</v>
      </c>
      <c r="K76" s="40">
        <v>72083.7</v>
      </c>
      <c r="L76" s="40">
        <v>157993</v>
      </c>
      <c r="M76" s="40">
        <v>197078.58</v>
      </c>
      <c r="N76" s="40">
        <v>48262.52</v>
      </c>
      <c r="O76" s="40">
        <v>2854</v>
      </c>
      <c r="P76" s="40">
        <v>0</v>
      </c>
      <c r="Q76" s="40">
        <v>12888</v>
      </c>
      <c r="R76" s="40">
        <v>50211.12</v>
      </c>
      <c r="S76" s="40">
        <v>0</v>
      </c>
      <c r="T76" s="40">
        <v>28392</v>
      </c>
      <c r="U76" s="40">
        <v>6532</v>
      </c>
      <c r="V76" s="40">
        <v>12065.76</v>
      </c>
      <c r="W76" s="40">
        <v>50099</v>
      </c>
      <c r="X76" s="40">
        <v>7768</v>
      </c>
      <c r="Y76" s="40">
        <v>29279.64</v>
      </c>
      <c r="Z76" s="40">
        <v>13223</v>
      </c>
      <c r="AA76" s="40">
        <v>427657.5</v>
      </c>
      <c r="AB76" s="40">
        <v>0</v>
      </c>
      <c r="AC76" s="40">
        <v>0</v>
      </c>
      <c r="AD76" s="40">
        <v>0</v>
      </c>
      <c r="AE76" s="40">
        <v>27855</v>
      </c>
      <c r="AF76" s="40">
        <v>0</v>
      </c>
      <c r="AG76" s="40">
        <v>69192.55</v>
      </c>
      <c r="AH76" s="40">
        <v>0</v>
      </c>
      <c r="AI76" s="40">
        <v>9140</v>
      </c>
      <c r="AJ76" s="40">
        <v>5720</v>
      </c>
      <c r="AK76" s="40">
        <v>586237.41</v>
      </c>
      <c r="AL76" s="40">
        <v>45147</v>
      </c>
      <c r="AM76" s="40">
        <v>0</v>
      </c>
      <c r="AN76" s="40">
        <v>0</v>
      </c>
      <c r="AO76" s="40">
        <v>0</v>
      </c>
      <c r="AP76" s="40">
        <v>0</v>
      </c>
      <c r="AQ76" s="40">
        <v>0</v>
      </c>
      <c r="AR76" s="40">
        <v>89046.66</v>
      </c>
      <c r="AS76" s="40">
        <v>181020</v>
      </c>
      <c r="AT76" s="40">
        <v>28030</v>
      </c>
      <c r="AU76" s="40">
        <v>1240</v>
      </c>
      <c r="AV76" s="40">
        <v>90981</v>
      </c>
      <c r="AW76" s="40">
        <v>0</v>
      </c>
      <c r="AX76" s="40">
        <v>11276</v>
      </c>
      <c r="AY76" s="40">
        <v>25101.75</v>
      </c>
      <c r="AZ76" s="40">
        <v>13704</v>
      </c>
      <c r="BA76" s="40">
        <v>0</v>
      </c>
      <c r="BB76" s="40">
        <v>0</v>
      </c>
      <c r="BC76" s="40">
        <v>370674</v>
      </c>
      <c r="BD76" s="40">
        <v>147826</v>
      </c>
      <c r="BE76" s="40">
        <v>39673.42</v>
      </c>
      <c r="BF76" s="40">
        <v>0</v>
      </c>
      <c r="BG76" s="40">
        <v>91162.4</v>
      </c>
      <c r="BH76" s="40">
        <v>20877.900000000001</v>
      </c>
      <c r="BI76" s="40">
        <v>11804</v>
      </c>
      <c r="BJ76" s="40">
        <v>18354.810000000001</v>
      </c>
      <c r="BK76" s="40">
        <v>60479</v>
      </c>
      <c r="BL76" s="40">
        <v>336790</v>
      </c>
      <c r="BM76" s="40">
        <v>8861</v>
      </c>
      <c r="BN76" s="40">
        <v>13200</v>
      </c>
      <c r="BO76" s="40">
        <v>0</v>
      </c>
      <c r="BP76" s="40">
        <v>0</v>
      </c>
      <c r="BQ76" s="40">
        <v>38347.74</v>
      </c>
      <c r="BR76" s="40">
        <v>26880</v>
      </c>
      <c r="BS76" s="40">
        <v>10128.36</v>
      </c>
      <c r="BT76" s="40">
        <v>6234</v>
      </c>
      <c r="BU76" s="40">
        <v>30170</v>
      </c>
      <c r="BV76" s="40">
        <v>62249.93</v>
      </c>
      <c r="BW76" s="40">
        <v>0</v>
      </c>
      <c r="BX76" s="40">
        <v>0</v>
      </c>
      <c r="BY76" s="40">
        <v>0</v>
      </c>
      <c r="BZ76" s="40">
        <v>0</v>
      </c>
      <c r="CA76" s="40">
        <v>0</v>
      </c>
      <c r="CB76" s="40">
        <v>4472</v>
      </c>
      <c r="CC76" s="40">
        <v>0</v>
      </c>
      <c r="CD76" s="40">
        <v>0</v>
      </c>
      <c r="CE76" s="40">
        <v>0</v>
      </c>
      <c r="CF76" s="40">
        <v>0</v>
      </c>
      <c r="CG76" s="40">
        <v>13854.8</v>
      </c>
      <c r="CH76" s="40">
        <v>0</v>
      </c>
      <c r="CI76" s="40">
        <v>0</v>
      </c>
      <c r="CJ76" s="40">
        <v>0</v>
      </c>
      <c r="CK76" s="40">
        <v>0</v>
      </c>
      <c r="CL76" s="40">
        <v>3500</v>
      </c>
      <c r="CO76" t="str">
        <f>VLOOKUP(A76,[1]รายการ!$A$14:$D$161,3,FALSE)</f>
        <v>LC</v>
      </c>
      <c r="CP76" t="str">
        <f>VLOOKUP(A76,[1]รายการ!$A$14:$D$161,4,FALSE)</f>
        <v>บำรุง</v>
      </c>
    </row>
    <row r="77" spans="1:94">
      <c r="A77" s="38" t="s">
        <v>2220</v>
      </c>
      <c r="B77" s="38" t="s">
        <v>2221</v>
      </c>
      <c r="C77" s="37">
        <v>3410733.1</v>
      </c>
      <c r="D77" s="37">
        <v>721946.05</v>
      </c>
      <c r="E77" s="37">
        <v>574011.17000000004</v>
      </c>
      <c r="F77" s="37">
        <v>712481.02</v>
      </c>
      <c r="G77" s="37">
        <v>300057</v>
      </c>
      <c r="H77" s="37">
        <v>529152</v>
      </c>
      <c r="I77" s="37">
        <v>764854.56</v>
      </c>
      <c r="J77" s="37">
        <v>889326</v>
      </c>
      <c r="K77" s="37">
        <v>1310164</v>
      </c>
      <c r="L77" s="37">
        <v>1191247.44</v>
      </c>
      <c r="M77" s="37">
        <v>1513268.6</v>
      </c>
      <c r="N77" s="37">
        <v>508035.28</v>
      </c>
      <c r="O77" s="37">
        <v>3077052.05</v>
      </c>
      <c r="P77" s="37">
        <v>511746</v>
      </c>
      <c r="Q77" s="37">
        <v>875986.49</v>
      </c>
      <c r="R77" s="37">
        <v>1391445</v>
      </c>
      <c r="S77" s="37">
        <v>614740.92000000004</v>
      </c>
      <c r="T77" s="37">
        <v>409052.63</v>
      </c>
      <c r="U77" s="37">
        <v>876025.37</v>
      </c>
      <c r="V77" s="37">
        <v>178114.1</v>
      </c>
      <c r="W77" s="37">
        <v>6185614.6500000004</v>
      </c>
      <c r="X77" s="37">
        <v>610649.78</v>
      </c>
      <c r="Y77" s="37">
        <v>1529192.5</v>
      </c>
      <c r="Z77" s="37">
        <v>724798</v>
      </c>
      <c r="AA77" s="37">
        <v>376774.31</v>
      </c>
      <c r="AB77" s="37">
        <v>597743.66</v>
      </c>
      <c r="AC77" s="37">
        <v>1173930</v>
      </c>
      <c r="AD77" s="37">
        <v>3574956.77</v>
      </c>
      <c r="AE77" s="37">
        <v>473915</v>
      </c>
      <c r="AF77" s="37">
        <v>430967</v>
      </c>
      <c r="AG77" s="37">
        <v>940290.5</v>
      </c>
      <c r="AH77" s="37">
        <v>637366.06000000006</v>
      </c>
      <c r="AI77" s="37">
        <v>1284913.71</v>
      </c>
      <c r="AJ77" s="37">
        <v>585144.25</v>
      </c>
      <c r="AK77" s="37">
        <v>9924252.2200000007</v>
      </c>
      <c r="AL77" s="37">
        <v>1275177.8999999999</v>
      </c>
      <c r="AM77" s="37">
        <v>407941</v>
      </c>
      <c r="AN77" s="37">
        <v>1904331</v>
      </c>
      <c r="AO77" s="37">
        <v>1146332.75</v>
      </c>
      <c r="AP77" s="37">
        <v>1073092.5</v>
      </c>
      <c r="AQ77" s="37">
        <v>348557</v>
      </c>
      <c r="AR77" s="37">
        <v>5801344.6699999999</v>
      </c>
      <c r="AS77" s="37">
        <v>851623.85</v>
      </c>
      <c r="AT77" s="37">
        <v>2148553</v>
      </c>
      <c r="AU77" s="37">
        <v>1724719.33</v>
      </c>
      <c r="AV77" s="37">
        <v>904117</v>
      </c>
      <c r="AW77" s="37">
        <v>376305</v>
      </c>
      <c r="AX77" s="37">
        <v>596839.46</v>
      </c>
      <c r="AY77" s="37">
        <v>539787.46</v>
      </c>
      <c r="AZ77" s="37">
        <v>542696</v>
      </c>
      <c r="BA77" s="37">
        <v>2244102.6</v>
      </c>
      <c r="BB77" s="37">
        <v>373248</v>
      </c>
      <c r="BC77" s="37">
        <v>3839480</v>
      </c>
      <c r="BD77" s="37">
        <v>1314483.3</v>
      </c>
      <c r="BE77" s="37">
        <v>589407.06999999995</v>
      </c>
      <c r="BF77" s="37">
        <v>341751.93</v>
      </c>
      <c r="BG77" s="37">
        <v>1996499.93</v>
      </c>
      <c r="BH77" s="37">
        <v>340540.81</v>
      </c>
      <c r="BI77" s="37">
        <v>188145</v>
      </c>
      <c r="BJ77" s="37">
        <v>787007.9</v>
      </c>
      <c r="BK77" s="37">
        <v>473097</v>
      </c>
      <c r="BL77" s="37">
        <v>6321082.6500000004</v>
      </c>
      <c r="BM77" s="37">
        <v>1321200.8899999999</v>
      </c>
      <c r="BN77" s="37">
        <v>712074.79</v>
      </c>
      <c r="BO77" s="37">
        <v>1227109</v>
      </c>
      <c r="BP77" s="37">
        <v>1016371.9</v>
      </c>
      <c r="BQ77" s="37">
        <v>1556876.5</v>
      </c>
      <c r="BR77" s="37">
        <v>10311105.67</v>
      </c>
      <c r="BS77" s="37">
        <v>1287342</v>
      </c>
      <c r="BT77" s="37">
        <v>1998025.5</v>
      </c>
      <c r="BU77" s="37">
        <v>5251222.6100000003</v>
      </c>
      <c r="BV77" s="37">
        <v>127098</v>
      </c>
      <c r="BW77" s="37">
        <v>516319.31</v>
      </c>
      <c r="BX77" s="37">
        <v>1431087.64</v>
      </c>
      <c r="BY77" s="37">
        <v>746632.5</v>
      </c>
      <c r="BZ77" s="37">
        <v>445603.5</v>
      </c>
      <c r="CA77" s="37">
        <v>688793.28</v>
      </c>
      <c r="CB77" s="37">
        <v>3243286.41</v>
      </c>
      <c r="CC77" s="37">
        <v>2572059.86</v>
      </c>
      <c r="CD77" s="37">
        <v>1330534.07</v>
      </c>
      <c r="CE77" s="37">
        <v>1149137.57</v>
      </c>
      <c r="CF77" s="37">
        <v>247131.3</v>
      </c>
      <c r="CG77" s="37">
        <v>548674.09</v>
      </c>
      <c r="CH77" s="37">
        <v>368423.93</v>
      </c>
      <c r="CI77" s="37">
        <v>644866.28</v>
      </c>
      <c r="CJ77" s="37">
        <v>2531072.6</v>
      </c>
      <c r="CK77" s="37">
        <v>350035</v>
      </c>
      <c r="CL77" s="37">
        <v>336732.79</v>
      </c>
      <c r="CO77" t="str">
        <f>VLOOKUP(A77,[1]รายการ!$A$14:$D$161,3,FALSE)</f>
        <v>MC</v>
      </c>
      <c r="CP77" t="str">
        <f>VLOOKUP(A77,[1]รายการ!$A$14:$D$161,4,FALSE)</f>
        <v>บช</v>
      </c>
    </row>
    <row r="78" spans="1:94">
      <c r="A78" s="38" t="s">
        <v>2222</v>
      </c>
      <c r="B78" s="38" t="s">
        <v>2223</v>
      </c>
      <c r="C78" s="37">
        <v>0</v>
      </c>
      <c r="D78" s="37">
        <v>0</v>
      </c>
      <c r="E78" s="37">
        <v>1059</v>
      </c>
      <c r="F78" s="37">
        <v>0</v>
      </c>
      <c r="G78" s="37">
        <v>3500</v>
      </c>
      <c r="H78" s="37">
        <v>360</v>
      </c>
      <c r="I78" s="37">
        <v>9253</v>
      </c>
      <c r="J78" s="37">
        <v>0</v>
      </c>
      <c r="K78" s="37">
        <v>0</v>
      </c>
      <c r="L78" s="37">
        <v>7900</v>
      </c>
      <c r="M78" s="37">
        <v>26600</v>
      </c>
      <c r="N78" s="37">
        <v>0</v>
      </c>
      <c r="O78" s="37">
        <v>38803.339999999997</v>
      </c>
      <c r="P78" s="37">
        <v>0</v>
      </c>
      <c r="Q78" s="37">
        <v>165434</v>
      </c>
      <c r="R78" s="37">
        <v>91100</v>
      </c>
      <c r="S78" s="37">
        <v>3200</v>
      </c>
      <c r="T78" s="37">
        <v>53924</v>
      </c>
      <c r="U78" s="37">
        <v>66349.5</v>
      </c>
      <c r="V78" s="37">
        <v>0</v>
      </c>
      <c r="W78" s="37">
        <v>165601.29999999999</v>
      </c>
      <c r="X78" s="37">
        <v>41754</v>
      </c>
      <c r="Y78" s="37">
        <v>139180</v>
      </c>
      <c r="Z78" s="37">
        <v>77480</v>
      </c>
      <c r="AA78" s="37">
        <v>80600</v>
      </c>
      <c r="AB78" s="37">
        <v>69700</v>
      </c>
      <c r="AC78" s="37">
        <v>35890</v>
      </c>
      <c r="AD78" s="37">
        <v>26535</v>
      </c>
      <c r="AE78" s="37">
        <v>48485</v>
      </c>
      <c r="AF78" s="37">
        <v>9260</v>
      </c>
      <c r="AG78" s="37">
        <v>77747</v>
      </c>
      <c r="AH78" s="37">
        <v>30736</v>
      </c>
      <c r="AI78" s="37">
        <v>67800</v>
      </c>
      <c r="AJ78" s="37">
        <v>29790</v>
      </c>
      <c r="AK78" s="37">
        <v>2700</v>
      </c>
      <c r="AL78" s="37">
        <v>0</v>
      </c>
      <c r="AM78" s="37">
        <v>26500</v>
      </c>
      <c r="AN78" s="37">
        <v>0</v>
      </c>
      <c r="AO78" s="37">
        <v>53272.9</v>
      </c>
      <c r="AP78" s="37">
        <v>111248</v>
      </c>
      <c r="AQ78" s="37">
        <v>3000</v>
      </c>
      <c r="AR78" s="37">
        <v>84680</v>
      </c>
      <c r="AS78" s="37">
        <v>154828</v>
      </c>
      <c r="AT78" s="37">
        <v>144475</v>
      </c>
      <c r="AU78" s="37">
        <v>52000</v>
      </c>
      <c r="AV78" s="37">
        <v>0</v>
      </c>
      <c r="AW78" s="37">
        <v>26650</v>
      </c>
      <c r="AX78" s="37">
        <v>4340</v>
      </c>
      <c r="AY78" s="37">
        <v>21100</v>
      </c>
      <c r="AZ78" s="37">
        <v>47250</v>
      </c>
      <c r="BA78" s="37">
        <v>134872.5</v>
      </c>
      <c r="BB78" s="37">
        <v>4250</v>
      </c>
      <c r="BC78" s="37">
        <v>140450</v>
      </c>
      <c r="BD78" s="37">
        <v>17500</v>
      </c>
      <c r="BE78" s="37">
        <v>48440</v>
      </c>
      <c r="BF78" s="37">
        <v>38966.019999999997</v>
      </c>
      <c r="BG78" s="37">
        <v>57416.18</v>
      </c>
      <c r="BH78" s="37">
        <v>19960</v>
      </c>
      <c r="BI78" s="37">
        <v>0</v>
      </c>
      <c r="BJ78" s="37">
        <v>6000</v>
      </c>
      <c r="BK78" s="37">
        <v>4500</v>
      </c>
      <c r="BL78" s="37">
        <v>0</v>
      </c>
      <c r="BM78" s="37">
        <v>2600</v>
      </c>
      <c r="BN78" s="37">
        <v>86905</v>
      </c>
      <c r="BO78" s="37">
        <v>7090</v>
      </c>
      <c r="BP78" s="37">
        <v>31750</v>
      </c>
      <c r="BQ78" s="37">
        <v>67790</v>
      </c>
      <c r="BR78" s="37">
        <v>0</v>
      </c>
      <c r="BS78" s="37">
        <v>22000</v>
      </c>
      <c r="BT78" s="37">
        <v>0</v>
      </c>
      <c r="BU78" s="37">
        <v>207766.27</v>
      </c>
      <c r="BV78" s="37">
        <v>40340</v>
      </c>
      <c r="BW78" s="37">
        <v>0</v>
      </c>
      <c r="BX78" s="37">
        <v>135750</v>
      </c>
      <c r="BY78" s="37">
        <v>12480</v>
      </c>
      <c r="BZ78" s="37">
        <v>0</v>
      </c>
      <c r="CA78" s="37">
        <v>50960</v>
      </c>
      <c r="CB78" s="37">
        <v>43560</v>
      </c>
      <c r="CC78" s="37">
        <v>16975</v>
      </c>
      <c r="CD78" s="37">
        <v>130310</v>
      </c>
      <c r="CE78" s="37">
        <v>36074</v>
      </c>
      <c r="CF78" s="37">
        <v>0</v>
      </c>
      <c r="CG78" s="37">
        <v>12780</v>
      </c>
      <c r="CH78" s="37">
        <v>126720</v>
      </c>
      <c r="CI78" s="37">
        <v>6360</v>
      </c>
      <c r="CJ78" s="37">
        <v>0</v>
      </c>
      <c r="CK78" s="37">
        <v>46200</v>
      </c>
      <c r="CL78" s="37">
        <v>3599</v>
      </c>
      <c r="CO78" t="str">
        <f>VLOOKUP(A78,[1]รายการ!$A$14:$D$161,3,FALSE)</f>
        <v>MC</v>
      </c>
      <c r="CP78" t="str">
        <f>VLOOKUP(A78,[1]รายการ!$A$14:$D$161,4,FALSE)</f>
        <v>บช</v>
      </c>
    </row>
    <row r="79" spans="1:94">
      <c r="A79" s="38" t="s">
        <v>2224</v>
      </c>
      <c r="B79" s="38" t="s">
        <v>2225</v>
      </c>
      <c r="C79" s="37">
        <v>1537337</v>
      </c>
      <c r="D79" s="37">
        <v>109371.2</v>
      </c>
      <c r="E79" s="37">
        <v>108468</v>
      </c>
      <c r="F79" s="37">
        <v>155215</v>
      </c>
      <c r="G79" s="37">
        <v>134544</v>
      </c>
      <c r="H79" s="37">
        <v>247437</v>
      </c>
      <c r="I79" s="37">
        <v>122974</v>
      </c>
      <c r="J79" s="37">
        <v>304757</v>
      </c>
      <c r="K79" s="37">
        <v>256385</v>
      </c>
      <c r="L79" s="37">
        <v>125095</v>
      </c>
      <c r="M79" s="37">
        <v>307745</v>
      </c>
      <c r="N79" s="37">
        <v>66944</v>
      </c>
      <c r="O79" s="37">
        <v>1009630.36</v>
      </c>
      <c r="P79" s="37">
        <v>86926</v>
      </c>
      <c r="Q79" s="37">
        <v>528779</v>
      </c>
      <c r="R79" s="37">
        <v>203526</v>
      </c>
      <c r="S79" s="37">
        <v>155035.75</v>
      </c>
      <c r="T79" s="37">
        <v>437581</v>
      </c>
      <c r="U79" s="37">
        <v>256113</v>
      </c>
      <c r="V79" s="37">
        <v>95207.3</v>
      </c>
      <c r="W79" s="37">
        <v>1653113.75</v>
      </c>
      <c r="X79" s="37">
        <v>165481.5</v>
      </c>
      <c r="Y79" s="37">
        <v>135504</v>
      </c>
      <c r="Z79" s="37">
        <v>163995</v>
      </c>
      <c r="AA79" s="37">
        <v>191611</v>
      </c>
      <c r="AB79" s="37">
        <v>112471</v>
      </c>
      <c r="AC79" s="37">
        <v>326767</v>
      </c>
      <c r="AD79" s="37">
        <v>782855</v>
      </c>
      <c r="AE79" s="37">
        <v>284947</v>
      </c>
      <c r="AF79" s="37">
        <v>114462</v>
      </c>
      <c r="AG79" s="37">
        <v>437615.7</v>
      </c>
      <c r="AH79" s="37">
        <v>157430</v>
      </c>
      <c r="AI79" s="37">
        <v>81402</v>
      </c>
      <c r="AJ79" s="37">
        <v>93886</v>
      </c>
      <c r="AK79" s="37">
        <v>1214988</v>
      </c>
      <c r="AL79" s="37">
        <v>192835</v>
      </c>
      <c r="AM79" s="37">
        <v>82300</v>
      </c>
      <c r="AN79" s="37">
        <v>317901</v>
      </c>
      <c r="AO79" s="37">
        <v>329010</v>
      </c>
      <c r="AP79" s="37">
        <v>317172.25</v>
      </c>
      <c r="AQ79" s="37">
        <v>23519</v>
      </c>
      <c r="AR79" s="37">
        <v>1085255.75</v>
      </c>
      <c r="AS79" s="37">
        <v>55569</v>
      </c>
      <c r="AT79" s="37">
        <v>1815449.5</v>
      </c>
      <c r="AU79" s="37">
        <v>74400</v>
      </c>
      <c r="AV79" s="37">
        <v>72326.5</v>
      </c>
      <c r="AW79" s="37">
        <v>140010.29999999999</v>
      </c>
      <c r="AX79" s="37">
        <v>217946.03</v>
      </c>
      <c r="AY79" s="37">
        <v>67921</v>
      </c>
      <c r="AZ79" s="37">
        <v>148291</v>
      </c>
      <c r="BA79" s="37">
        <v>274630</v>
      </c>
      <c r="BB79" s="37">
        <v>149061</v>
      </c>
      <c r="BC79" s="37">
        <v>1601232</v>
      </c>
      <c r="BD79" s="37">
        <v>442490</v>
      </c>
      <c r="BE79" s="37">
        <v>41325</v>
      </c>
      <c r="BF79" s="37">
        <v>180995.47</v>
      </c>
      <c r="BG79" s="37">
        <v>715989.61</v>
      </c>
      <c r="BH79" s="37">
        <v>45676</v>
      </c>
      <c r="BI79" s="37">
        <v>33657</v>
      </c>
      <c r="BJ79" s="37">
        <v>110175</v>
      </c>
      <c r="BK79" s="37">
        <v>95555</v>
      </c>
      <c r="BL79" s="37">
        <v>346458</v>
      </c>
      <c r="BM79" s="37">
        <v>185156.3</v>
      </c>
      <c r="BN79" s="37">
        <v>96107</v>
      </c>
      <c r="BO79" s="37">
        <v>170844</v>
      </c>
      <c r="BP79" s="37">
        <v>326356</v>
      </c>
      <c r="BQ79" s="37">
        <v>376328.89</v>
      </c>
      <c r="BR79" s="37">
        <v>1763579.6</v>
      </c>
      <c r="BS79" s="37">
        <v>188283.78</v>
      </c>
      <c r="BT79" s="37">
        <v>400446.5</v>
      </c>
      <c r="BU79" s="37">
        <v>594004.5</v>
      </c>
      <c r="BV79" s="37">
        <v>51981</v>
      </c>
      <c r="BW79" s="37">
        <v>319316</v>
      </c>
      <c r="BX79" s="37">
        <v>212628</v>
      </c>
      <c r="BY79" s="37">
        <v>136045</v>
      </c>
      <c r="BZ79" s="37">
        <v>169377.08</v>
      </c>
      <c r="CA79" s="37">
        <v>49455</v>
      </c>
      <c r="CB79" s="37">
        <v>910245.5</v>
      </c>
      <c r="CC79" s="37">
        <v>188524</v>
      </c>
      <c r="CD79" s="37">
        <v>467392</v>
      </c>
      <c r="CE79" s="37">
        <v>147494</v>
      </c>
      <c r="CF79" s="37">
        <v>76200</v>
      </c>
      <c r="CG79" s="37">
        <v>229865</v>
      </c>
      <c r="CH79" s="37">
        <v>18890</v>
      </c>
      <c r="CI79" s="37">
        <v>135402.5</v>
      </c>
      <c r="CJ79" s="37">
        <v>1475336</v>
      </c>
      <c r="CK79" s="37">
        <v>287004</v>
      </c>
      <c r="CL79" s="37">
        <v>108875.35</v>
      </c>
      <c r="CO79" t="str">
        <f>VLOOKUP(A79,[1]รายการ!$A$14:$D$161,3,FALSE)</f>
        <v>MC</v>
      </c>
      <c r="CP79" t="str">
        <f>VLOOKUP(A79,[1]รายการ!$A$14:$D$161,4,FALSE)</f>
        <v>บช</v>
      </c>
    </row>
    <row r="80" spans="1:94">
      <c r="A80" s="38" t="s">
        <v>2226</v>
      </c>
      <c r="B80" s="38" t="s">
        <v>2227</v>
      </c>
      <c r="C80" s="37">
        <v>105497</v>
      </c>
      <c r="D80" s="37">
        <v>0</v>
      </c>
      <c r="E80" s="37">
        <v>46572</v>
      </c>
      <c r="F80" s="37">
        <v>28623</v>
      </c>
      <c r="G80" s="37">
        <v>20115</v>
      </c>
      <c r="H80" s="37">
        <v>0</v>
      </c>
      <c r="I80" s="37">
        <v>46524</v>
      </c>
      <c r="J80" s="37">
        <v>14500</v>
      </c>
      <c r="K80" s="37">
        <v>95525</v>
      </c>
      <c r="L80" s="37">
        <v>0</v>
      </c>
      <c r="M80" s="37">
        <v>0</v>
      </c>
      <c r="N80" s="37">
        <v>10729</v>
      </c>
      <c r="O80" s="37">
        <v>224851.01</v>
      </c>
      <c r="P80" s="37">
        <v>0</v>
      </c>
      <c r="Q80" s="37">
        <v>7250</v>
      </c>
      <c r="R80" s="37">
        <v>0</v>
      </c>
      <c r="S80" s="37">
        <v>0</v>
      </c>
      <c r="T80" s="37">
        <v>9260</v>
      </c>
      <c r="U80" s="37">
        <v>0</v>
      </c>
      <c r="V80" s="37">
        <v>0</v>
      </c>
      <c r="W80" s="37">
        <v>82527.5</v>
      </c>
      <c r="X80" s="37">
        <v>0</v>
      </c>
      <c r="Y80" s="37">
        <v>48060</v>
      </c>
      <c r="Z80" s="37">
        <v>0</v>
      </c>
      <c r="AA80" s="37">
        <v>14610</v>
      </c>
      <c r="AB80" s="37">
        <v>25330</v>
      </c>
      <c r="AC80" s="37">
        <v>0</v>
      </c>
      <c r="AD80" s="37">
        <v>14000</v>
      </c>
      <c r="AE80" s="37">
        <v>0</v>
      </c>
      <c r="AF80" s="37">
        <v>2100</v>
      </c>
      <c r="AG80" s="37">
        <v>0</v>
      </c>
      <c r="AH80" s="37">
        <v>0</v>
      </c>
      <c r="AI80" s="37">
        <v>14950.5</v>
      </c>
      <c r="AJ80" s="37">
        <v>48188.1</v>
      </c>
      <c r="AK80" s="37">
        <v>271713</v>
      </c>
      <c r="AL80" s="37">
        <v>60290</v>
      </c>
      <c r="AM80" s="37">
        <v>0</v>
      </c>
      <c r="AN80" s="37">
        <v>0</v>
      </c>
      <c r="AO80" s="37">
        <v>5340</v>
      </c>
      <c r="AP80" s="37">
        <v>11070</v>
      </c>
      <c r="AQ80" s="37">
        <v>3960</v>
      </c>
      <c r="AR80" s="37">
        <v>177779</v>
      </c>
      <c r="AS80" s="37">
        <v>450</v>
      </c>
      <c r="AT80" s="37">
        <v>11770</v>
      </c>
      <c r="AU80" s="37">
        <v>27821</v>
      </c>
      <c r="AV80" s="37">
        <v>16900</v>
      </c>
      <c r="AW80" s="37">
        <v>74.900000000000006</v>
      </c>
      <c r="AX80" s="37">
        <v>0</v>
      </c>
      <c r="AY80" s="37">
        <v>0</v>
      </c>
      <c r="AZ80" s="37">
        <v>2800</v>
      </c>
      <c r="BA80" s="37">
        <v>0</v>
      </c>
      <c r="BB80" s="37">
        <v>800</v>
      </c>
      <c r="BC80" s="37">
        <v>24750</v>
      </c>
      <c r="BD80" s="37">
        <v>0</v>
      </c>
      <c r="BE80" s="37">
        <v>0</v>
      </c>
      <c r="BF80" s="37">
        <v>0</v>
      </c>
      <c r="BG80" s="37">
        <v>94705</v>
      </c>
      <c r="BH80" s="37">
        <v>5272</v>
      </c>
      <c r="BI80" s="37">
        <v>15805</v>
      </c>
      <c r="BJ80" s="37">
        <v>82080</v>
      </c>
      <c r="BK80" s="37">
        <v>14681</v>
      </c>
      <c r="BL80" s="37">
        <v>130811</v>
      </c>
      <c r="BM80" s="37">
        <v>0</v>
      </c>
      <c r="BN80" s="37">
        <v>98000</v>
      </c>
      <c r="BO80" s="37">
        <v>25300</v>
      </c>
      <c r="BP80" s="37">
        <v>45735</v>
      </c>
      <c r="BQ80" s="37">
        <v>42080</v>
      </c>
      <c r="BR80" s="37">
        <v>58800</v>
      </c>
      <c r="BS80" s="37">
        <v>182256.8</v>
      </c>
      <c r="BT80" s="37">
        <v>4635</v>
      </c>
      <c r="BU80" s="37">
        <v>6420</v>
      </c>
      <c r="BV80" s="37">
        <v>0</v>
      </c>
      <c r="BW80" s="37">
        <v>6710</v>
      </c>
      <c r="BX80" s="37">
        <v>21625</v>
      </c>
      <c r="BY80" s="37">
        <v>19830</v>
      </c>
      <c r="BZ80" s="37">
        <v>0</v>
      </c>
      <c r="CA80" s="37">
        <v>2490</v>
      </c>
      <c r="CB80" s="37">
        <v>934370</v>
      </c>
      <c r="CC80" s="37">
        <v>0</v>
      </c>
      <c r="CD80" s="37">
        <v>22490</v>
      </c>
      <c r="CE80" s="37">
        <v>13546</v>
      </c>
      <c r="CF80" s="37">
        <v>7500</v>
      </c>
      <c r="CG80" s="37">
        <v>34447</v>
      </c>
      <c r="CH80" s="37">
        <v>12490</v>
      </c>
      <c r="CI80" s="37">
        <v>0</v>
      </c>
      <c r="CJ80" s="37">
        <v>95855</v>
      </c>
      <c r="CK80" s="37">
        <v>0</v>
      </c>
      <c r="CL80" s="37">
        <v>1100</v>
      </c>
      <c r="CO80" t="str">
        <f>VLOOKUP(A80,[1]รายการ!$A$14:$D$161,3,FALSE)</f>
        <v>MC</v>
      </c>
      <c r="CP80" t="str">
        <f>VLOOKUP(A80,[1]รายการ!$A$14:$D$161,4,FALSE)</f>
        <v>บช</v>
      </c>
    </row>
    <row r="81" spans="1:94">
      <c r="A81" s="38" t="s">
        <v>2228</v>
      </c>
      <c r="B81" s="38" t="s">
        <v>2229</v>
      </c>
      <c r="C81" s="37">
        <v>1078914.5</v>
      </c>
      <c r="D81" s="37">
        <v>291410</v>
      </c>
      <c r="E81" s="37">
        <v>1121480</v>
      </c>
      <c r="F81" s="37">
        <v>484115</v>
      </c>
      <c r="G81" s="37">
        <v>387400</v>
      </c>
      <c r="H81" s="37">
        <v>357810</v>
      </c>
      <c r="I81" s="37">
        <v>258410</v>
      </c>
      <c r="J81" s="37">
        <v>800365</v>
      </c>
      <c r="K81" s="37">
        <v>704710</v>
      </c>
      <c r="L81" s="37">
        <v>114365</v>
      </c>
      <c r="M81" s="37">
        <v>613410</v>
      </c>
      <c r="N81" s="37">
        <v>112107.72</v>
      </c>
      <c r="O81" s="37">
        <v>1010661</v>
      </c>
      <c r="P81" s="37">
        <v>345502</v>
      </c>
      <c r="Q81" s="37">
        <v>291992</v>
      </c>
      <c r="R81" s="37">
        <v>973530</v>
      </c>
      <c r="S81" s="37">
        <v>402269</v>
      </c>
      <c r="T81" s="37">
        <v>183167</v>
      </c>
      <c r="U81" s="37">
        <v>327627.71999999997</v>
      </c>
      <c r="V81" s="37">
        <v>290714</v>
      </c>
      <c r="W81" s="37">
        <v>3615834</v>
      </c>
      <c r="X81" s="37">
        <v>425830</v>
      </c>
      <c r="Y81" s="37">
        <v>1126665</v>
      </c>
      <c r="Z81" s="37">
        <v>171030</v>
      </c>
      <c r="AA81" s="37">
        <v>137052</v>
      </c>
      <c r="AB81" s="37">
        <v>212695</v>
      </c>
      <c r="AC81" s="37">
        <v>617878</v>
      </c>
      <c r="AD81" s="37">
        <v>1596928</v>
      </c>
      <c r="AE81" s="37">
        <v>370486</v>
      </c>
      <c r="AF81" s="37">
        <v>265210</v>
      </c>
      <c r="AG81" s="37">
        <v>300880</v>
      </c>
      <c r="AH81" s="37">
        <v>600765</v>
      </c>
      <c r="AI81" s="37">
        <v>201576.67</v>
      </c>
      <c r="AJ81" s="37">
        <v>419350</v>
      </c>
      <c r="AK81" s="37">
        <v>3665420.2</v>
      </c>
      <c r="AL81" s="37">
        <v>652404</v>
      </c>
      <c r="AM81" s="37">
        <v>427450</v>
      </c>
      <c r="AN81" s="37">
        <v>594447.6</v>
      </c>
      <c r="AO81" s="37">
        <v>411035</v>
      </c>
      <c r="AP81" s="37">
        <v>940562</v>
      </c>
      <c r="AQ81" s="37">
        <v>192026</v>
      </c>
      <c r="AR81" s="37">
        <v>1907399.5</v>
      </c>
      <c r="AS81" s="37">
        <v>311222</v>
      </c>
      <c r="AT81" s="37">
        <v>2066187</v>
      </c>
      <c r="AU81" s="37">
        <v>530358</v>
      </c>
      <c r="AV81" s="37">
        <v>726274</v>
      </c>
      <c r="AW81" s="37">
        <v>385155.5</v>
      </c>
      <c r="AX81" s="37">
        <v>361827.48</v>
      </c>
      <c r="AY81" s="37">
        <v>555515</v>
      </c>
      <c r="AZ81" s="37">
        <v>689859</v>
      </c>
      <c r="BA81" s="37">
        <v>3837085</v>
      </c>
      <c r="BB81" s="37">
        <v>258780</v>
      </c>
      <c r="BC81" s="37">
        <v>372660</v>
      </c>
      <c r="BD81" s="37">
        <v>484215.2</v>
      </c>
      <c r="BE81" s="37">
        <v>543980</v>
      </c>
      <c r="BF81" s="37">
        <v>290725.3</v>
      </c>
      <c r="BG81" s="37">
        <v>624472.03</v>
      </c>
      <c r="BH81" s="37">
        <v>526220</v>
      </c>
      <c r="BI81" s="37">
        <v>68735.100000000006</v>
      </c>
      <c r="BJ81" s="37">
        <v>903493</v>
      </c>
      <c r="BK81" s="37">
        <v>59700</v>
      </c>
      <c r="BL81" s="37">
        <v>2427032</v>
      </c>
      <c r="BM81" s="37">
        <v>327744</v>
      </c>
      <c r="BN81" s="37">
        <v>552470</v>
      </c>
      <c r="BO81" s="37">
        <v>359441</v>
      </c>
      <c r="BP81" s="37">
        <v>198985</v>
      </c>
      <c r="BQ81" s="37">
        <v>838014.36</v>
      </c>
      <c r="BR81" s="37">
        <v>4087819</v>
      </c>
      <c r="BS81" s="37">
        <v>560840</v>
      </c>
      <c r="BT81" s="37">
        <v>457693</v>
      </c>
      <c r="BU81" s="37">
        <v>1101842</v>
      </c>
      <c r="BV81" s="37">
        <v>74787</v>
      </c>
      <c r="BW81" s="37">
        <v>303330</v>
      </c>
      <c r="BX81" s="37">
        <v>994950</v>
      </c>
      <c r="BY81" s="37">
        <v>345223.9</v>
      </c>
      <c r="BZ81" s="37">
        <v>437911</v>
      </c>
      <c r="CA81" s="37">
        <v>287350</v>
      </c>
      <c r="CB81" s="37">
        <v>424500</v>
      </c>
      <c r="CC81" s="37">
        <v>597534</v>
      </c>
      <c r="CD81" s="37">
        <v>203202</v>
      </c>
      <c r="CE81" s="37">
        <v>602771</v>
      </c>
      <c r="CF81" s="37">
        <v>67920</v>
      </c>
      <c r="CG81" s="37">
        <v>572655.9</v>
      </c>
      <c r="CH81" s="37">
        <v>64630</v>
      </c>
      <c r="CI81" s="37">
        <v>449603.38</v>
      </c>
      <c r="CJ81" s="37">
        <v>1042068.86</v>
      </c>
      <c r="CK81" s="37">
        <v>153400</v>
      </c>
      <c r="CL81" s="37">
        <v>251455</v>
      </c>
      <c r="CO81" t="str">
        <f>VLOOKUP(A81,[1]รายการ!$A$14:$D$161,3,FALSE)</f>
        <v>MC</v>
      </c>
      <c r="CP81" t="str">
        <f>VLOOKUP(A81,[1]รายการ!$A$14:$D$161,4,FALSE)</f>
        <v>บช</v>
      </c>
    </row>
    <row r="82" spans="1:94">
      <c r="A82" s="38" t="s">
        <v>2230</v>
      </c>
      <c r="B82" s="38" t="s">
        <v>2231</v>
      </c>
      <c r="C82" s="37">
        <v>6865174.0599999996</v>
      </c>
      <c r="D82" s="37">
        <v>1158593.5</v>
      </c>
      <c r="E82" s="37">
        <v>1166030.2</v>
      </c>
      <c r="F82" s="37">
        <v>713493.75</v>
      </c>
      <c r="G82" s="37">
        <v>823412.64</v>
      </c>
      <c r="H82" s="37">
        <v>882871</v>
      </c>
      <c r="I82" s="37">
        <v>1487587.11</v>
      </c>
      <c r="J82" s="37">
        <v>1705112</v>
      </c>
      <c r="K82" s="37">
        <v>1064169.54</v>
      </c>
      <c r="L82" s="37">
        <v>1041913.14</v>
      </c>
      <c r="M82" s="37">
        <v>2366310.9700000002</v>
      </c>
      <c r="N82" s="37">
        <v>259692.47</v>
      </c>
      <c r="O82" s="37">
        <v>6121473.6699999999</v>
      </c>
      <c r="P82" s="37">
        <v>777669</v>
      </c>
      <c r="Q82" s="37">
        <v>2295336.04</v>
      </c>
      <c r="R82" s="37">
        <v>2498175</v>
      </c>
      <c r="S82" s="37">
        <v>967382.81</v>
      </c>
      <c r="T82" s="37">
        <v>1819254.11</v>
      </c>
      <c r="U82" s="37">
        <v>862055.51</v>
      </c>
      <c r="V82" s="37">
        <v>349753.65</v>
      </c>
      <c r="W82" s="37">
        <v>8394281.1400000006</v>
      </c>
      <c r="X82" s="37">
        <v>659646.81000000006</v>
      </c>
      <c r="Y82" s="37">
        <v>2837184.3</v>
      </c>
      <c r="Z82" s="37">
        <v>1191687</v>
      </c>
      <c r="AA82" s="37">
        <v>660007.5</v>
      </c>
      <c r="AB82" s="37">
        <v>674365.59</v>
      </c>
      <c r="AC82" s="37">
        <v>1292312.53</v>
      </c>
      <c r="AD82" s="37">
        <v>6050792.1399999997</v>
      </c>
      <c r="AE82" s="37">
        <v>1385127.35</v>
      </c>
      <c r="AF82" s="37">
        <v>1136565.52</v>
      </c>
      <c r="AG82" s="37">
        <v>1899931.95</v>
      </c>
      <c r="AH82" s="37">
        <v>2158002.34</v>
      </c>
      <c r="AI82" s="37">
        <v>736807.05</v>
      </c>
      <c r="AJ82" s="37">
        <v>694048.08</v>
      </c>
      <c r="AK82" s="37">
        <v>12099419.699999999</v>
      </c>
      <c r="AL82" s="37">
        <v>1553977.14</v>
      </c>
      <c r="AM82" s="37">
        <v>661691</v>
      </c>
      <c r="AN82" s="37">
        <v>3029585.09</v>
      </c>
      <c r="AO82" s="37">
        <v>1449751.6</v>
      </c>
      <c r="AP82" s="37">
        <v>1097084.3500000001</v>
      </c>
      <c r="AQ82" s="37">
        <v>539475</v>
      </c>
      <c r="AR82" s="37">
        <v>3571495.39</v>
      </c>
      <c r="AS82" s="37">
        <v>566062.03</v>
      </c>
      <c r="AT82" s="37">
        <v>1641680</v>
      </c>
      <c r="AU82" s="37">
        <v>1051452.3700000001</v>
      </c>
      <c r="AV82" s="37">
        <v>608530</v>
      </c>
      <c r="AW82" s="37">
        <v>665501.4</v>
      </c>
      <c r="AX82" s="37">
        <v>936817.19</v>
      </c>
      <c r="AY82" s="37">
        <v>918255.74</v>
      </c>
      <c r="AZ82" s="37">
        <v>1207703.8600000001</v>
      </c>
      <c r="BA82" s="37">
        <v>2745937</v>
      </c>
      <c r="BB82" s="37">
        <v>528066.5</v>
      </c>
      <c r="BC82" s="37">
        <v>4304302.5</v>
      </c>
      <c r="BD82" s="37">
        <v>1652878.49</v>
      </c>
      <c r="BE82" s="37">
        <v>546910.25</v>
      </c>
      <c r="BF82" s="37">
        <v>568496.54</v>
      </c>
      <c r="BG82" s="37">
        <v>5921802.8499999996</v>
      </c>
      <c r="BH82" s="37">
        <v>436352.51</v>
      </c>
      <c r="BI82" s="37">
        <v>641535.5</v>
      </c>
      <c r="BJ82" s="37">
        <v>750298.5</v>
      </c>
      <c r="BK82" s="37">
        <v>722088</v>
      </c>
      <c r="BL82" s="37">
        <v>5562985</v>
      </c>
      <c r="BM82" s="37">
        <v>1626435.52</v>
      </c>
      <c r="BN82" s="37">
        <v>851816.03</v>
      </c>
      <c r="BO82" s="37">
        <v>2069231</v>
      </c>
      <c r="BP82" s="37">
        <v>2106192.75</v>
      </c>
      <c r="BQ82" s="37">
        <v>1020799.62</v>
      </c>
      <c r="BR82" s="37">
        <v>21607787.190000001</v>
      </c>
      <c r="BS82" s="37">
        <v>2374751.44</v>
      </c>
      <c r="BT82" s="37">
        <v>4261999.45</v>
      </c>
      <c r="BU82" s="37">
        <v>7868452.7599999998</v>
      </c>
      <c r="BV82" s="37">
        <v>310939.46999999997</v>
      </c>
      <c r="BW82" s="37">
        <v>1118783.23</v>
      </c>
      <c r="BX82" s="37">
        <v>2613892.86</v>
      </c>
      <c r="BY82" s="37">
        <v>1432572</v>
      </c>
      <c r="BZ82" s="37">
        <v>1143955.54</v>
      </c>
      <c r="CA82" s="37">
        <v>2085464.95</v>
      </c>
      <c r="CB82" s="37">
        <v>4855539</v>
      </c>
      <c r="CC82" s="37">
        <v>4291495.92</v>
      </c>
      <c r="CD82" s="37">
        <v>1794781.22</v>
      </c>
      <c r="CE82" s="37">
        <v>3060808.06</v>
      </c>
      <c r="CF82" s="37">
        <v>470231.55</v>
      </c>
      <c r="CG82" s="37">
        <v>686973.15</v>
      </c>
      <c r="CH82" s="37">
        <v>859316.52</v>
      </c>
      <c r="CI82" s="37">
        <v>1076529.33</v>
      </c>
      <c r="CJ82" s="37">
        <v>4619295.5</v>
      </c>
      <c r="CK82" s="37">
        <v>627386.5</v>
      </c>
      <c r="CL82" s="37">
        <v>669533.57999999996</v>
      </c>
      <c r="CO82" t="str">
        <f>VLOOKUP(A82,[1]รายการ!$A$14:$D$161,3,FALSE)</f>
        <v>MC</v>
      </c>
      <c r="CP82" t="str">
        <f>VLOOKUP(A82,[1]รายการ!$A$14:$D$161,4,FALSE)</f>
        <v>บช</v>
      </c>
    </row>
    <row r="83" spans="1:94">
      <c r="A83" s="38" t="s">
        <v>2232</v>
      </c>
      <c r="B83" s="38" t="s">
        <v>2233</v>
      </c>
      <c r="C83" s="37">
        <v>861486</v>
      </c>
      <c r="D83" s="37">
        <v>94865.14</v>
      </c>
      <c r="E83" s="37">
        <v>165530</v>
      </c>
      <c r="F83" s="37">
        <v>246583</v>
      </c>
      <c r="G83" s="37">
        <v>87659.86</v>
      </c>
      <c r="H83" s="37">
        <v>189134</v>
      </c>
      <c r="I83" s="37">
        <v>210391</v>
      </c>
      <c r="J83" s="37">
        <v>226092</v>
      </c>
      <c r="K83" s="37">
        <v>115496.5</v>
      </c>
      <c r="L83" s="37">
        <v>57271</v>
      </c>
      <c r="M83" s="37">
        <v>201639.5</v>
      </c>
      <c r="N83" s="37">
        <v>299084.28000000003</v>
      </c>
      <c r="O83" s="37">
        <v>1140649.78</v>
      </c>
      <c r="P83" s="37">
        <v>118925</v>
      </c>
      <c r="Q83" s="37">
        <v>959408.78</v>
      </c>
      <c r="R83" s="37">
        <v>717527</v>
      </c>
      <c r="S83" s="37">
        <v>377142</v>
      </c>
      <c r="T83" s="37">
        <v>613943.69999999995</v>
      </c>
      <c r="U83" s="37">
        <v>535912</v>
      </c>
      <c r="V83" s="37">
        <v>360049</v>
      </c>
      <c r="W83" s="37">
        <v>2690210.28</v>
      </c>
      <c r="X83" s="37">
        <v>125065</v>
      </c>
      <c r="Y83" s="37">
        <v>365428.4</v>
      </c>
      <c r="Z83" s="37">
        <v>81379</v>
      </c>
      <c r="AA83" s="37">
        <v>99348</v>
      </c>
      <c r="AB83" s="37">
        <v>510729.2</v>
      </c>
      <c r="AC83" s="37">
        <v>394258.12</v>
      </c>
      <c r="AD83" s="37">
        <v>680695</v>
      </c>
      <c r="AE83" s="37">
        <v>99915.96</v>
      </c>
      <c r="AF83" s="37">
        <v>245356.85</v>
      </c>
      <c r="AG83" s="37">
        <v>1397703.1</v>
      </c>
      <c r="AH83" s="37">
        <v>131400</v>
      </c>
      <c r="AI83" s="37">
        <v>263554</v>
      </c>
      <c r="AJ83" s="37">
        <v>128012</v>
      </c>
      <c r="AK83" s="37">
        <v>2416997</v>
      </c>
      <c r="AL83" s="37">
        <v>2214576</v>
      </c>
      <c r="AM83" s="37">
        <v>30790</v>
      </c>
      <c r="AN83" s="37">
        <v>1078967.5</v>
      </c>
      <c r="AO83" s="37">
        <v>913051</v>
      </c>
      <c r="AP83" s="37">
        <v>857319.1</v>
      </c>
      <c r="AQ83" s="37">
        <v>77245.179999999993</v>
      </c>
      <c r="AR83" s="37">
        <v>2319633.25</v>
      </c>
      <c r="AS83" s="37">
        <v>595819.26</v>
      </c>
      <c r="AT83" s="37">
        <v>907305</v>
      </c>
      <c r="AU83" s="37">
        <v>657829</v>
      </c>
      <c r="AV83" s="37">
        <v>358447.14</v>
      </c>
      <c r="AW83" s="37">
        <v>174416.6</v>
      </c>
      <c r="AX83" s="37">
        <v>232666.5</v>
      </c>
      <c r="AY83" s="37">
        <v>146212</v>
      </c>
      <c r="AZ83" s="37">
        <v>241646.87</v>
      </c>
      <c r="BA83" s="37">
        <v>103289</v>
      </c>
      <c r="BB83" s="37">
        <v>95538.82</v>
      </c>
      <c r="BC83" s="37">
        <v>523310.4</v>
      </c>
      <c r="BD83" s="37">
        <v>270709</v>
      </c>
      <c r="BE83" s="37">
        <v>46572</v>
      </c>
      <c r="BF83" s="37">
        <v>132896.16</v>
      </c>
      <c r="BG83" s="37">
        <v>767970.89</v>
      </c>
      <c r="BH83" s="37">
        <v>78693.66</v>
      </c>
      <c r="BI83" s="37">
        <v>121902.68</v>
      </c>
      <c r="BJ83" s="37">
        <v>192747</v>
      </c>
      <c r="BK83" s="37">
        <v>84107</v>
      </c>
      <c r="BL83" s="37">
        <v>459946</v>
      </c>
      <c r="BM83" s="37">
        <v>144836.51</v>
      </c>
      <c r="BN83" s="37">
        <v>295912</v>
      </c>
      <c r="BO83" s="37">
        <v>93786.5</v>
      </c>
      <c r="BP83" s="37">
        <v>345175</v>
      </c>
      <c r="BQ83" s="37">
        <v>786013</v>
      </c>
      <c r="BR83" s="37">
        <v>2908295.61</v>
      </c>
      <c r="BS83" s="37">
        <v>150199.5</v>
      </c>
      <c r="BT83" s="37">
        <v>215518</v>
      </c>
      <c r="BU83" s="37">
        <v>270357</v>
      </c>
      <c r="BV83" s="37">
        <v>150312</v>
      </c>
      <c r="BW83" s="37">
        <v>92526.5</v>
      </c>
      <c r="BX83" s="37">
        <v>80668</v>
      </c>
      <c r="BY83" s="37">
        <v>237814</v>
      </c>
      <c r="BZ83" s="37">
        <v>57110</v>
      </c>
      <c r="CA83" s="37">
        <v>126471</v>
      </c>
      <c r="CB83" s="37">
        <v>197664</v>
      </c>
      <c r="CC83" s="37">
        <v>246431</v>
      </c>
      <c r="CD83" s="37">
        <v>239845.85</v>
      </c>
      <c r="CE83" s="37">
        <v>377360.48</v>
      </c>
      <c r="CF83" s="37">
        <v>149246</v>
      </c>
      <c r="CG83" s="37">
        <v>263526</v>
      </c>
      <c r="CH83" s="37">
        <v>0</v>
      </c>
      <c r="CI83" s="37">
        <v>106755</v>
      </c>
      <c r="CJ83" s="37">
        <v>550691.75</v>
      </c>
      <c r="CK83" s="37">
        <v>207874</v>
      </c>
      <c r="CL83" s="37">
        <v>33338</v>
      </c>
      <c r="CO83" t="str">
        <f>VLOOKUP(A83,[1]รายการ!$A$14:$D$161,3,FALSE)</f>
        <v>MC</v>
      </c>
      <c r="CP83" t="str">
        <f>VLOOKUP(A83,[1]รายการ!$A$14:$D$161,4,FALSE)</f>
        <v>บช</v>
      </c>
    </row>
    <row r="84" spans="1:94">
      <c r="A84" s="38" t="s">
        <v>2234</v>
      </c>
      <c r="B84" s="38" t="s">
        <v>2235</v>
      </c>
      <c r="C84" s="37">
        <v>159000</v>
      </c>
      <c r="D84" s="37">
        <v>126280.25</v>
      </c>
      <c r="E84" s="37">
        <v>186351</v>
      </c>
      <c r="F84" s="37">
        <v>42860</v>
      </c>
      <c r="G84" s="37">
        <v>154547</v>
      </c>
      <c r="H84" s="37">
        <v>151464</v>
      </c>
      <c r="I84" s="37">
        <v>202600</v>
      </c>
      <c r="J84" s="37">
        <v>310913.28000000003</v>
      </c>
      <c r="K84" s="37">
        <v>72250</v>
      </c>
      <c r="L84" s="37">
        <v>1836494.47</v>
      </c>
      <c r="M84" s="37">
        <v>15245</v>
      </c>
      <c r="N84" s="37">
        <v>0</v>
      </c>
      <c r="O84" s="37">
        <v>3500</v>
      </c>
      <c r="P84" s="37">
        <v>0</v>
      </c>
      <c r="Q84" s="37">
        <v>377695</v>
      </c>
      <c r="R84" s="37">
        <v>3000</v>
      </c>
      <c r="S84" s="37">
        <v>20000</v>
      </c>
      <c r="T84" s="37">
        <v>34868</v>
      </c>
      <c r="U84" s="37">
        <v>0</v>
      </c>
      <c r="V84" s="37">
        <v>0</v>
      </c>
      <c r="W84" s="37">
        <v>34962</v>
      </c>
      <c r="X84" s="37">
        <v>280</v>
      </c>
      <c r="Y84" s="37">
        <v>31020</v>
      </c>
      <c r="Z84" s="37">
        <v>2630</v>
      </c>
      <c r="AA84" s="37">
        <v>14815</v>
      </c>
      <c r="AB84" s="37">
        <v>9200</v>
      </c>
      <c r="AC84" s="37">
        <v>13700</v>
      </c>
      <c r="AD84" s="37">
        <v>216840</v>
      </c>
      <c r="AE84" s="37">
        <v>19200</v>
      </c>
      <c r="AF84" s="37">
        <v>36860</v>
      </c>
      <c r="AG84" s="37">
        <v>387274</v>
      </c>
      <c r="AH84" s="37">
        <v>37028</v>
      </c>
      <c r="AI84" s="37">
        <v>2580</v>
      </c>
      <c r="AJ84" s="37">
        <v>18955</v>
      </c>
      <c r="AK84" s="37">
        <v>78400</v>
      </c>
      <c r="AL84" s="37">
        <v>0</v>
      </c>
      <c r="AM84" s="37">
        <v>16540</v>
      </c>
      <c r="AN84" s="37">
        <v>0</v>
      </c>
      <c r="AO84" s="37">
        <v>319039</v>
      </c>
      <c r="AP84" s="37">
        <v>45815</v>
      </c>
      <c r="AQ84" s="37">
        <v>23315</v>
      </c>
      <c r="AR84" s="37">
        <v>82836.25</v>
      </c>
      <c r="AS84" s="37">
        <v>622236.44999999995</v>
      </c>
      <c r="AT84" s="37">
        <v>8204557.8799999999</v>
      </c>
      <c r="AU84" s="37">
        <v>22450</v>
      </c>
      <c r="AV84" s="37">
        <v>13400</v>
      </c>
      <c r="AW84" s="37">
        <v>2710</v>
      </c>
      <c r="AX84" s="37">
        <v>0</v>
      </c>
      <c r="AY84" s="37">
        <v>0</v>
      </c>
      <c r="AZ84" s="37">
        <v>31131</v>
      </c>
      <c r="BA84" s="37">
        <v>3855</v>
      </c>
      <c r="BB84" s="37">
        <v>122801</v>
      </c>
      <c r="BC84" s="37">
        <v>21875</v>
      </c>
      <c r="BD84" s="37">
        <v>8610</v>
      </c>
      <c r="BE84" s="37">
        <v>4555</v>
      </c>
      <c r="BF84" s="37">
        <v>21530.400000000001</v>
      </c>
      <c r="BG84" s="37">
        <v>15985</v>
      </c>
      <c r="BH84" s="37">
        <v>221645</v>
      </c>
      <c r="BI84" s="37">
        <v>8640.5</v>
      </c>
      <c r="BJ84" s="37">
        <v>73850</v>
      </c>
      <c r="BK84" s="37">
        <v>63800</v>
      </c>
      <c r="BL84" s="37">
        <v>29185</v>
      </c>
      <c r="BM84" s="37">
        <v>5215</v>
      </c>
      <c r="BN84" s="37">
        <v>25920</v>
      </c>
      <c r="BO84" s="37">
        <v>224169.8</v>
      </c>
      <c r="BP84" s="37">
        <v>408991.5</v>
      </c>
      <c r="BQ84" s="37">
        <v>61940</v>
      </c>
      <c r="BR84" s="37">
        <v>5681790.5499999998</v>
      </c>
      <c r="BS84" s="37">
        <v>68877.5</v>
      </c>
      <c r="BT84" s="37">
        <v>42458</v>
      </c>
      <c r="BU84" s="37">
        <v>153450</v>
      </c>
      <c r="BV84" s="37">
        <v>492643.28</v>
      </c>
      <c r="BW84" s="37">
        <v>9500</v>
      </c>
      <c r="BX84" s="37">
        <v>889743.55</v>
      </c>
      <c r="BY84" s="37">
        <v>52955</v>
      </c>
      <c r="BZ84" s="37">
        <v>63250</v>
      </c>
      <c r="CA84" s="37">
        <v>16540</v>
      </c>
      <c r="CB84" s="37">
        <v>981215</v>
      </c>
      <c r="CC84" s="37">
        <v>27590</v>
      </c>
      <c r="CD84" s="37">
        <v>5161</v>
      </c>
      <c r="CE84" s="37">
        <v>60748</v>
      </c>
      <c r="CF84" s="37">
        <v>35255</v>
      </c>
      <c r="CG84" s="37">
        <v>49455</v>
      </c>
      <c r="CH84" s="37">
        <v>249853.21</v>
      </c>
      <c r="CI84" s="37">
        <v>303860.3</v>
      </c>
      <c r="CJ84" s="37">
        <v>447585.9</v>
      </c>
      <c r="CK84" s="37">
        <v>32250</v>
      </c>
      <c r="CL84" s="37">
        <v>14895.2</v>
      </c>
      <c r="CO84" t="str">
        <f>VLOOKUP(A84,[1]รายการ!$A$14:$D$161,3,FALSE)</f>
        <v>MC</v>
      </c>
      <c r="CP84" t="str">
        <f>VLOOKUP(A84,[1]รายการ!$A$14:$D$161,4,FALSE)</f>
        <v>บช</v>
      </c>
    </row>
    <row r="85" spans="1:94">
      <c r="A85" s="38" t="s">
        <v>2236</v>
      </c>
      <c r="B85" s="38" t="s">
        <v>2237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0</v>
      </c>
      <c r="AU85" s="37">
        <v>0</v>
      </c>
      <c r="AV85" s="37">
        <v>0</v>
      </c>
      <c r="AW85" s="37">
        <v>0</v>
      </c>
      <c r="AX85" s="37">
        <v>0</v>
      </c>
      <c r="AY85" s="37">
        <v>0</v>
      </c>
      <c r="AZ85" s="37">
        <v>0</v>
      </c>
      <c r="BA85" s="37">
        <v>0</v>
      </c>
      <c r="BB85" s="37">
        <v>0</v>
      </c>
      <c r="BC85" s="37">
        <v>0</v>
      </c>
      <c r="BD85" s="37">
        <v>0</v>
      </c>
      <c r="BE85" s="37">
        <v>0</v>
      </c>
      <c r="BF85" s="37">
        <v>0</v>
      </c>
      <c r="BG85" s="37">
        <v>0</v>
      </c>
      <c r="BH85" s="37">
        <v>0</v>
      </c>
      <c r="BI85" s="37">
        <v>0</v>
      </c>
      <c r="BJ85" s="37">
        <v>119351.2</v>
      </c>
      <c r="BK85" s="37">
        <v>0</v>
      </c>
      <c r="BL85" s="37">
        <v>0</v>
      </c>
      <c r="BM85" s="37">
        <v>0</v>
      </c>
      <c r="BN85" s="37">
        <v>0</v>
      </c>
      <c r="BO85" s="37">
        <v>0</v>
      </c>
      <c r="BP85" s="37">
        <v>0</v>
      </c>
      <c r="BQ85" s="37">
        <v>0</v>
      </c>
      <c r="BR85" s="37">
        <v>0</v>
      </c>
      <c r="BS85" s="37">
        <v>0</v>
      </c>
      <c r="BT85" s="37">
        <v>0</v>
      </c>
      <c r="BU85" s="37">
        <v>0</v>
      </c>
      <c r="BV85" s="37">
        <v>0</v>
      </c>
      <c r="BW85" s="37">
        <v>0</v>
      </c>
      <c r="BX85" s="37">
        <v>0</v>
      </c>
      <c r="BY85" s="37">
        <v>0</v>
      </c>
      <c r="BZ85" s="37">
        <v>0</v>
      </c>
      <c r="CA85" s="37">
        <v>0</v>
      </c>
      <c r="CB85" s="37">
        <v>0</v>
      </c>
      <c r="CC85" s="37">
        <v>0</v>
      </c>
      <c r="CD85" s="37">
        <v>0</v>
      </c>
      <c r="CE85" s="37">
        <v>0</v>
      </c>
      <c r="CF85" s="37">
        <v>0</v>
      </c>
      <c r="CG85" s="37">
        <v>0</v>
      </c>
      <c r="CH85" s="37">
        <v>0</v>
      </c>
      <c r="CI85" s="37">
        <v>0</v>
      </c>
      <c r="CJ85" s="37">
        <v>0</v>
      </c>
      <c r="CK85" s="37">
        <v>0</v>
      </c>
      <c r="CL85" s="37">
        <v>0</v>
      </c>
      <c r="CO85" t="str">
        <f>VLOOKUP(A85,[1]รายการ!$A$14:$D$161,3,FALSE)</f>
        <v>MC</v>
      </c>
      <c r="CP85" t="str">
        <f>VLOOKUP(A85,[1]รายการ!$A$14:$D$161,4,FALSE)</f>
        <v>(ว่าง)</v>
      </c>
    </row>
    <row r="86" spans="1:94" s="36" customFormat="1">
      <c r="A86" s="39" t="s">
        <v>1982</v>
      </c>
      <c r="B86" s="39" t="s">
        <v>1983</v>
      </c>
      <c r="C86" s="40">
        <v>254900</v>
      </c>
      <c r="D86" s="40">
        <v>343157</v>
      </c>
      <c r="E86" s="40">
        <v>1480278</v>
      </c>
      <c r="F86" s="40">
        <v>673020</v>
      </c>
      <c r="G86" s="40">
        <v>65600</v>
      </c>
      <c r="H86" s="40">
        <v>477000</v>
      </c>
      <c r="I86" s="40">
        <v>0</v>
      </c>
      <c r="J86" s="40">
        <v>0</v>
      </c>
      <c r="K86" s="40">
        <v>3455521.5</v>
      </c>
      <c r="L86" s="40">
        <v>366724</v>
      </c>
      <c r="M86" s="40">
        <v>2883000</v>
      </c>
      <c r="N86" s="40">
        <v>584199.19999999995</v>
      </c>
      <c r="O86" s="40">
        <v>1561700</v>
      </c>
      <c r="P86" s="40">
        <v>2377745</v>
      </c>
      <c r="Q86" s="40">
        <v>5107220</v>
      </c>
      <c r="R86" s="40">
        <v>0</v>
      </c>
      <c r="S86" s="40">
        <v>1015910.44</v>
      </c>
      <c r="T86" s="40">
        <v>957491</v>
      </c>
      <c r="U86" s="40">
        <v>496772</v>
      </c>
      <c r="V86" s="40">
        <v>0</v>
      </c>
      <c r="W86" s="40">
        <v>5426542</v>
      </c>
      <c r="X86" s="40">
        <v>35000</v>
      </c>
      <c r="Y86" s="40">
        <v>97800</v>
      </c>
      <c r="Z86" s="40">
        <v>0</v>
      </c>
      <c r="AA86" s="40">
        <v>1255600</v>
      </c>
      <c r="AB86" s="40">
        <v>537400</v>
      </c>
      <c r="AC86" s="40">
        <v>0</v>
      </c>
      <c r="AD86" s="40">
        <v>0</v>
      </c>
      <c r="AE86" s="40">
        <v>648800</v>
      </c>
      <c r="AF86" s="40">
        <v>480000</v>
      </c>
      <c r="AG86" s="40">
        <v>0</v>
      </c>
      <c r="AH86" s="40">
        <v>1160455.78</v>
      </c>
      <c r="AI86" s="40">
        <v>989900</v>
      </c>
      <c r="AJ86" s="40">
        <v>140000</v>
      </c>
      <c r="AK86" s="40">
        <v>4262866</v>
      </c>
      <c r="AL86" s="40">
        <v>220000</v>
      </c>
      <c r="AM86" s="40">
        <v>697000</v>
      </c>
      <c r="AN86" s="40">
        <v>0</v>
      </c>
      <c r="AO86" s="40">
        <v>816800</v>
      </c>
      <c r="AP86" s="40">
        <v>0</v>
      </c>
      <c r="AQ86" s="40">
        <v>884350</v>
      </c>
      <c r="AR86" s="40">
        <v>993700</v>
      </c>
      <c r="AS86" s="40">
        <v>1073194</v>
      </c>
      <c r="AT86" s="40">
        <v>355203</v>
      </c>
      <c r="AU86" s="40">
        <v>0</v>
      </c>
      <c r="AV86" s="40">
        <v>750000</v>
      </c>
      <c r="AW86" s="40">
        <v>49850</v>
      </c>
      <c r="AX86" s="40">
        <v>0</v>
      </c>
      <c r="AY86" s="40">
        <v>0</v>
      </c>
      <c r="AZ86" s="40">
        <v>2092160</v>
      </c>
      <c r="BA86" s="40">
        <v>303000</v>
      </c>
      <c r="BB86" s="40">
        <v>0</v>
      </c>
      <c r="BC86" s="40">
        <v>4868905.5</v>
      </c>
      <c r="BD86" s="40">
        <v>3519695</v>
      </c>
      <c r="BE86" s="40">
        <v>216500</v>
      </c>
      <c r="BF86" s="40">
        <v>0</v>
      </c>
      <c r="BG86" s="40">
        <v>490773.76000000001</v>
      </c>
      <c r="BH86" s="40">
        <v>116100</v>
      </c>
      <c r="BI86" s="40">
        <v>0</v>
      </c>
      <c r="BJ86" s="40">
        <v>180795</v>
      </c>
      <c r="BK86" s="40">
        <v>0</v>
      </c>
      <c r="BL86" s="40">
        <v>0</v>
      </c>
      <c r="BM86" s="40">
        <v>625100</v>
      </c>
      <c r="BN86" s="40">
        <v>535117</v>
      </c>
      <c r="BO86" s="40">
        <v>0</v>
      </c>
      <c r="BP86" s="40">
        <v>237000</v>
      </c>
      <c r="BQ86" s="40">
        <v>147000</v>
      </c>
      <c r="BR86" s="40">
        <v>37846420.909999996</v>
      </c>
      <c r="BS86" s="40">
        <v>0</v>
      </c>
      <c r="BT86" s="40">
        <v>6687108.4100000001</v>
      </c>
      <c r="BU86" s="40">
        <v>544465</v>
      </c>
      <c r="BV86" s="40">
        <v>1510387.36</v>
      </c>
      <c r="BW86" s="40">
        <v>0</v>
      </c>
      <c r="BX86" s="40">
        <v>62550</v>
      </c>
      <c r="BY86" s="40">
        <v>43000</v>
      </c>
      <c r="BZ86" s="40">
        <v>1210600</v>
      </c>
      <c r="CA86" s="40">
        <v>0</v>
      </c>
      <c r="CB86" s="40">
        <v>2130716</v>
      </c>
      <c r="CC86" s="40">
        <v>550000</v>
      </c>
      <c r="CD86" s="40">
        <v>0</v>
      </c>
      <c r="CE86" s="40">
        <v>0</v>
      </c>
      <c r="CF86" s="40">
        <v>0</v>
      </c>
      <c r="CG86" s="40">
        <v>0</v>
      </c>
      <c r="CH86" s="40">
        <v>0</v>
      </c>
      <c r="CI86" s="40">
        <v>0</v>
      </c>
      <c r="CJ86" s="40">
        <v>0</v>
      </c>
      <c r="CK86" s="40">
        <v>0</v>
      </c>
      <c r="CL86" s="40">
        <v>0</v>
      </c>
      <c r="CO86" t="str">
        <f>VLOOKUP(A86,[1]รายการ!$A$14:$D$161,3,FALSE)</f>
        <v>MC</v>
      </c>
      <c r="CP86" t="str">
        <f>VLOOKUP(A86,[1]รายการ!$A$14:$D$161,4,FALSE)</f>
        <v>บำรุง</v>
      </c>
    </row>
    <row r="87" spans="1:94" s="36" customFormat="1">
      <c r="A87" s="39" t="s">
        <v>1984</v>
      </c>
      <c r="B87" s="39" t="s">
        <v>1985</v>
      </c>
      <c r="C87" s="40">
        <v>143050</v>
      </c>
      <c r="D87" s="40">
        <v>372430</v>
      </c>
      <c r="E87" s="40">
        <v>232300</v>
      </c>
      <c r="F87" s="40">
        <v>132470</v>
      </c>
      <c r="G87" s="40">
        <v>5800</v>
      </c>
      <c r="H87" s="40">
        <v>0</v>
      </c>
      <c r="I87" s="40">
        <v>0</v>
      </c>
      <c r="J87" s="40">
        <v>162676.4</v>
      </c>
      <c r="K87" s="40">
        <v>10200</v>
      </c>
      <c r="L87" s="40">
        <v>14600</v>
      </c>
      <c r="M87" s="40">
        <v>0</v>
      </c>
      <c r="N87" s="40">
        <v>0</v>
      </c>
      <c r="O87" s="40">
        <v>23000</v>
      </c>
      <c r="P87" s="40">
        <v>0</v>
      </c>
      <c r="Q87" s="40">
        <v>30800</v>
      </c>
      <c r="R87" s="40">
        <v>38800</v>
      </c>
      <c r="S87" s="40">
        <v>130456</v>
      </c>
      <c r="T87" s="40">
        <v>80059.88</v>
      </c>
      <c r="U87" s="40">
        <v>0</v>
      </c>
      <c r="V87" s="40">
        <v>3751.42</v>
      </c>
      <c r="W87" s="40">
        <v>251982.74</v>
      </c>
      <c r="X87" s="40">
        <v>18755</v>
      </c>
      <c r="Y87" s="40">
        <v>8500</v>
      </c>
      <c r="Z87" s="40">
        <v>16350</v>
      </c>
      <c r="AA87" s="40">
        <v>0</v>
      </c>
      <c r="AB87" s="40">
        <v>0</v>
      </c>
      <c r="AC87" s="40">
        <v>146400</v>
      </c>
      <c r="AD87" s="40">
        <v>970215</v>
      </c>
      <c r="AE87" s="40">
        <v>136090.5</v>
      </c>
      <c r="AF87" s="40">
        <v>1850</v>
      </c>
      <c r="AG87" s="40">
        <v>90900</v>
      </c>
      <c r="AH87" s="40">
        <v>71450</v>
      </c>
      <c r="AI87" s="40">
        <v>19700</v>
      </c>
      <c r="AJ87" s="40">
        <v>26600</v>
      </c>
      <c r="AK87" s="40">
        <v>2016534.76</v>
      </c>
      <c r="AL87" s="40">
        <v>47500</v>
      </c>
      <c r="AM87" s="40">
        <v>29000</v>
      </c>
      <c r="AN87" s="40">
        <v>423370</v>
      </c>
      <c r="AO87" s="40">
        <v>0</v>
      </c>
      <c r="AP87" s="40">
        <v>212940.4</v>
      </c>
      <c r="AQ87" s="40">
        <v>0</v>
      </c>
      <c r="AR87" s="40">
        <v>1733354</v>
      </c>
      <c r="AS87" s="40">
        <v>0</v>
      </c>
      <c r="AT87" s="40">
        <v>35238.31</v>
      </c>
      <c r="AU87" s="40">
        <v>0</v>
      </c>
      <c r="AV87" s="40">
        <v>125950</v>
      </c>
      <c r="AW87" s="40">
        <v>0</v>
      </c>
      <c r="AX87" s="40">
        <v>217220</v>
      </c>
      <c r="AY87" s="40">
        <v>0</v>
      </c>
      <c r="AZ87" s="40">
        <v>56799</v>
      </c>
      <c r="BA87" s="40">
        <v>0</v>
      </c>
      <c r="BB87" s="40">
        <v>16800</v>
      </c>
      <c r="BC87" s="40">
        <v>270890</v>
      </c>
      <c r="BD87" s="40">
        <v>0</v>
      </c>
      <c r="BE87" s="40">
        <v>13600</v>
      </c>
      <c r="BF87" s="40">
        <v>39000</v>
      </c>
      <c r="BG87" s="40">
        <v>548529.9</v>
      </c>
      <c r="BH87" s="40">
        <v>32850</v>
      </c>
      <c r="BI87" s="40">
        <v>1450</v>
      </c>
      <c r="BJ87" s="40">
        <v>14810</v>
      </c>
      <c r="BK87" s="40">
        <v>17500</v>
      </c>
      <c r="BL87" s="40">
        <v>146555</v>
      </c>
      <c r="BM87" s="40">
        <v>203550</v>
      </c>
      <c r="BN87" s="40">
        <v>34800</v>
      </c>
      <c r="BO87" s="40">
        <v>131850</v>
      </c>
      <c r="BP87" s="40">
        <v>121424.5</v>
      </c>
      <c r="BQ87" s="40">
        <v>3700</v>
      </c>
      <c r="BR87" s="40">
        <v>6133163.54</v>
      </c>
      <c r="BS87" s="40">
        <v>0</v>
      </c>
      <c r="BT87" s="40">
        <v>206376</v>
      </c>
      <c r="BU87" s="40">
        <v>517960</v>
      </c>
      <c r="BV87" s="40">
        <v>0</v>
      </c>
      <c r="BW87" s="40">
        <v>0</v>
      </c>
      <c r="BX87" s="40">
        <v>80900</v>
      </c>
      <c r="BY87" s="40">
        <v>47689</v>
      </c>
      <c r="BZ87" s="40">
        <v>13910</v>
      </c>
      <c r="CA87" s="40">
        <v>3190</v>
      </c>
      <c r="CB87" s="40">
        <v>197725</v>
      </c>
      <c r="CC87" s="40">
        <v>4000</v>
      </c>
      <c r="CD87" s="40">
        <v>0</v>
      </c>
      <c r="CE87" s="40">
        <v>28729.200000000001</v>
      </c>
      <c r="CF87" s="40">
        <v>4700</v>
      </c>
      <c r="CG87" s="40">
        <v>1700</v>
      </c>
      <c r="CH87" s="40">
        <v>0</v>
      </c>
      <c r="CI87" s="40">
        <v>0</v>
      </c>
      <c r="CJ87" s="40">
        <v>0</v>
      </c>
      <c r="CK87" s="40">
        <v>1605</v>
      </c>
      <c r="CL87" s="40">
        <v>0</v>
      </c>
      <c r="CO87" t="str">
        <f>VLOOKUP(A87,[1]รายการ!$A$14:$D$161,3,FALSE)</f>
        <v>MC</v>
      </c>
      <c r="CP87" t="str">
        <f>VLOOKUP(A87,[1]รายการ!$A$14:$D$161,4,FALSE)</f>
        <v>บำรุง</v>
      </c>
    </row>
    <row r="88" spans="1:94" s="36" customFormat="1">
      <c r="A88" s="39" t="s">
        <v>1986</v>
      </c>
      <c r="B88" s="39" t="s">
        <v>1987</v>
      </c>
      <c r="C88" s="40">
        <v>603463.77</v>
      </c>
      <c r="D88" s="40">
        <v>191025.27</v>
      </c>
      <c r="E88" s="40">
        <v>134729.29</v>
      </c>
      <c r="F88" s="40">
        <v>311445</v>
      </c>
      <c r="G88" s="40">
        <v>186600</v>
      </c>
      <c r="H88" s="40">
        <v>71420</v>
      </c>
      <c r="I88" s="40">
        <v>398098.1</v>
      </c>
      <c r="J88" s="40">
        <v>375508.11</v>
      </c>
      <c r="K88" s="40">
        <v>245652.17</v>
      </c>
      <c r="L88" s="40">
        <v>84200</v>
      </c>
      <c r="M88" s="40">
        <v>644695.64</v>
      </c>
      <c r="N88" s="40">
        <v>111688.18</v>
      </c>
      <c r="O88" s="40">
        <v>1035107.05</v>
      </c>
      <c r="P88" s="40">
        <v>337828.04</v>
      </c>
      <c r="Q88" s="40">
        <v>310665.34999999998</v>
      </c>
      <c r="R88" s="40">
        <v>85000.33</v>
      </c>
      <c r="S88" s="40">
        <v>342399.23</v>
      </c>
      <c r="T88" s="40">
        <v>111639.53</v>
      </c>
      <c r="U88" s="40">
        <v>162210.23999999999</v>
      </c>
      <c r="V88" s="40">
        <v>91658.45</v>
      </c>
      <c r="W88" s="40">
        <v>1013846.17</v>
      </c>
      <c r="X88" s="40">
        <v>93746.47</v>
      </c>
      <c r="Y88" s="40">
        <v>140332.60999999999</v>
      </c>
      <c r="Z88" s="40">
        <v>279613.76</v>
      </c>
      <c r="AA88" s="40">
        <v>146816.95000000001</v>
      </c>
      <c r="AB88" s="40">
        <v>101625.38</v>
      </c>
      <c r="AC88" s="40">
        <v>150536.16</v>
      </c>
      <c r="AD88" s="40">
        <v>436361.51</v>
      </c>
      <c r="AE88" s="40">
        <v>116657.55</v>
      </c>
      <c r="AF88" s="40">
        <v>171811.16</v>
      </c>
      <c r="AG88" s="40">
        <v>277516.2</v>
      </c>
      <c r="AH88" s="40">
        <v>357820.27</v>
      </c>
      <c r="AI88" s="40">
        <v>108027.93</v>
      </c>
      <c r="AJ88" s="40">
        <v>118983.37</v>
      </c>
      <c r="AK88" s="40">
        <v>848064.4</v>
      </c>
      <c r="AL88" s="40">
        <v>430119.14</v>
      </c>
      <c r="AM88" s="40">
        <v>109283.78</v>
      </c>
      <c r="AN88" s="40">
        <v>370019.36</v>
      </c>
      <c r="AO88" s="40">
        <v>146998.57</v>
      </c>
      <c r="AP88" s="40">
        <v>265365.08</v>
      </c>
      <c r="AQ88" s="40">
        <v>169003.16</v>
      </c>
      <c r="AR88" s="40">
        <v>708221.99</v>
      </c>
      <c r="AS88" s="40">
        <v>231170.85</v>
      </c>
      <c r="AT88" s="40">
        <v>827395</v>
      </c>
      <c r="AU88" s="40">
        <v>162210</v>
      </c>
      <c r="AV88" s="40">
        <v>241306.51</v>
      </c>
      <c r="AW88" s="40">
        <v>136873.51999999999</v>
      </c>
      <c r="AX88" s="40">
        <v>169949.41</v>
      </c>
      <c r="AY88" s="40">
        <v>186178.84</v>
      </c>
      <c r="AZ88" s="40">
        <v>90464.73</v>
      </c>
      <c r="BA88" s="40">
        <v>330729.13</v>
      </c>
      <c r="BB88" s="40">
        <v>166607.53</v>
      </c>
      <c r="BC88" s="40">
        <v>316793.93</v>
      </c>
      <c r="BD88" s="40">
        <v>269145.89</v>
      </c>
      <c r="BE88" s="40">
        <v>172432.03</v>
      </c>
      <c r="BF88" s="40">
        <v>82524.210000000006</v>
      </c>
      <c r="BG88" s="40">
        <v>457887.08</v>
      </c>
      <c r="BH88" s="40">
        <v>124824.22</v>
      </c>
      <c r="BI88" s="40">
        <v>96251.72</v>
      </c>
      <c r="BJ88" s="40">
        <v>217159.65</v>
      </c>
      <c r="BK88" s="40">
        <v>214946.52</v>
      </c>
      <c r="BL88" s="40">
        <v>505088.09</v>
      </c>
      <c r="BM88" s="40">
        <v>221592.54</v>
      </c>
      <c r="BN88" s="40">
        <v>239130</v>
      </c>
      <c r="BO88" s="40">
        <v>167319.57</v>
      </c>
      <c r="BP88" s="40">
        <v>556540.66</v>
      </c>
      <c r="BQ88" s="40">
        <v>76599.600000000006</v>
      </c>
      <c r="BR88" s="40">
        <v>955318.06</v>
      </c>
      <c r="BS88" s="40">
        <v>100796.65</v>
      </c>
      <c r="BT88" s="40">
        <v>829383.97</v>
      </c>
      <c r="BU88" s="40">
        <v>395936.01</v>
      </c>
      <c r="BV88" s="40">
        <v>8150</v>
      </c>
      <c r="BW88" s="40">
        <v>220108.82</v>
      </c>
      <c r="BX88" s="40">
        <v>212668</v>
      </c>
      <c r="BY88" s="40">
        <v>402409.6</v>
      </c>
      <c r="BZ88" s="40">
        <v>193330.24</v>
      </c>
      <c r="CA88" s="40">
        <v>230575.45</v>
      </c>
      <c r="CB88" s="40">
        <v>403979.9</v>
      </c>
      <c r="CC88" s="40">
        <v>298130</v>
      </c>
      <c r="CD88" s="40">
        <v>0</v>
      </c>
      <c r="CE88" s="40">
        <v>65700</v>
      </c>
      <c r="CF88" s="40">
        <v>331475.42</v>
      </c>
      <c r="CG88" s="40">
        <v>278729</v>
      </c>
      <c r="CH88" s="40">
        <v>0</v>
      </c>
      <c r="CI88" s="40">
        <v>240397.05</v>
      </c>
      <c r="CJ88" s="40">
        <v>353039.38</v>
      </c>
      <c r="CK88" s="40">
        <v>97059.08</v>
      </c>
      <c r="CL88" s="40">
        <v>0</v>
      </c>
      <c r="CO88" t="str">
        <f>VLOOKUP(A88,[1]รายการ!$A$14:$D$161,3,FALSE)</f>
        <v>MC</v>
      </c>
      <c r="CP88" t="str">
        <f>VLOOKUP(A88,[1]รายการ!$A$14:$D$161,4,FALSE)</f>
        <v>บำรุง</v>
      </c>
    </row>
    <row r="89" spans="1:94" s="36" customFormat="1">
      <c r="A89" s="39" t="s">
        <v>1988</v>
      </c>
      <c r="B89" s="39" t="s">
        <v>1989</v>
      </c>
      <c r="C89" s="40">
        <v>0</v>
      </c>
      <c r="D89" s="40">
        <v>12000</v>
      </c>
      <c r="E89" s="40">
        <v>0</v>
      </c>
      <c r="F89" s="40">
        <v>38000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5900</v>
      </c>
      <c r="N89" s="40">
        <v>0</v>
      </c>
      <c r="O89" s="40">
        <v>135515.5</v>
      </c>
      <c r="P89" s="40">
        <v>117570</v>
      </c>
      <c r="Q89" s="40">
        <v>0</v>
      </c>
      <c r="R89" s="40">
        <v>255916</v>
      </c>
      <c r="S89" s="40">
        <v>69715</v>
      </c>
      <c r="T89" s="40">
        <v>127116</v>
      </c>
      <c r="U89" s="40">
        <v>58850</v>
      </c>
      <c r="V89" s="40">
        <v>75000</v>
      </c>
      <c r="W89" s="40">
        <v>0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40">
        <v>0</v>
      </c>
      <c r="AD89" s="40">
        <v>52430</v>
      </c>
      <c r="AE89" s="40">
        <v>39857.5</v>
      </c>
      <c r="AF89" s="40">
        <v>63397.5</v>
      </c>
      <c r="AG89" s="40">
        <v>81052.5</v>
      </c>
      <c r="AH89" s="40">
        <v>60968.9</v>
      </c>
      <c r="AI89" s="40">
        <v>157566</v>
      </c>
      <c r="AJ89" s="40">
        <v>21590</v>
      </c>
      <c r="AK89" s="40">
        <v>276505</v>
      </c>
      <c r="AL89" s="40">
        <v>0</v>
      </c>
      <c r="AM89" s="40">
        <v>900</v>
      </c>
      <c r="AN89" s="40">
        <v>96621</v>
      </c>
      <c r="AO89" s="40">
        <v>0</v>
      </c>
      <c r="AP89" s="40">
        <v>60543</v>
      </c>
      <c r="AQ89" s="40">
        <v>64200</v>
      </c>
      <c r="AR89" s="40">
        <v>14800</v>
      </c>
      <c r="AS89" s="40">
        <v>0</v>
      </c>
      <c r="AT89" s="40">
        <v>30000</v>
      </c>
      <c r="AU89" s="40">
        <v>0</v>
      </c>
      <c r="AV89" s="40">
        <v>0</v>
      </c>
      <c r="AW89" s="40">
        <v>85600</v>
      </c>
      <c r="AX89" s="40">
        <v>61824.6</v>
      </c>
      <c r="AY89" s="40">
        <v>0</v>
      </c>
      <c r="AZ89" s="40">
        <v>0</v>
      </c>
      <c r="BA89" s="40">
        <v>0</v>
      </c>
      <c r="BB89" s="40">
        <v>28450</v>
      </c>
      <c r="BC89" s="40">
        <v>0</v>
      </c>
      <c r="BD89" s="40">
        <v>48150</v>
      </c>
      <c r="BE89" s="40">
        <v>34240</v>
      </c>
      <c r="BF89" s="40">
        <v>0</v>
      </c>
      <c r="BG89" s="40">
        <v>3050</v>
      </c>
      <c r="BH89" s="40">
        <v>0</v>
      </c>
      <c r="BI89" s="40">
        <v>1800</v>
      </c>
      <c r="BJ89" s="40">
        <v>210790</v>
      </c>
      <c r="BK89" s="40">
        <v>0</v>
      </c>
      <c r="BL89" s="40">
        <v>8160</v>
      </c>
      <c r="BM89" s="40">
        <v>85327</v>
      </c>
      <c r="BN89" s="40">
        <v>173660</v>
      </c>
      <c r="BO89" s="40">
        <v>4500</v>
      </c>
      <c r="BP89" s="40">
        <v>174410</v>
      </c>
      <c r="BQ89" s="40">
        <v>0</v>
      </c>
      <c r="BR89" s="40">
        <v>1480528.63</v>
      </c>
      <c r="BS89" s="40">
        <v>47080</v>
      </c>
      <c r="BT89" s="40">
        <v>43870</v>
      </c>
      <c r="BU89" s="40">
        <v>7400</v>
      </c>
      <c r="BV89" s="40">
        <v>0</v>
      </c>
      <c r="BW89" s="40">
        <v>4900</v>
      </c>
      <c r="BX89" s="40">
        <v>209180.3</v>
      </c>
      <c r="BY89" s="40">
        <v>78764</v>
      </c>
      <c r="BZ89" s="40">
        <v>84440</v>
      </c>
      <c r="CA89" s="40">
        <v>0</v>
      </c>
      <c r="CB89" s="40">
        <v>68870</v>
      </c>
      <c r="CC89" s="40">
        <v>31672</v>
      </c>
      <c r="CD89" s="40">
        <v>0</v>
      </c>
      <c r="CE89" s="40">
        <v>0</v>
      </c>
      <c r="CF89" s="40">
        <v>0</v>
      </c>
      <c r="CG89" s="40">
        <v>0</v>
      </c>
      <c r="CH89" s="40">
        <v>0</v>
      </c>
      <c r="CI89" s="40">
        <v>3500</v>
      </c>
      <c r="CJ89" s="40">
        <v>0</v>
      </c>
      <c r="CK89" s="40">
        <v>228573.4</v>
      </c>
      <c r="CL89" s="40">
        <v>31693.4</v>
      </c>
      <c r="CO89" t="str">
        <f>VLOOKUP(A89,[1]รายการ!$A$14:$D$161,3,FALSE)</f>
        <v>MC</v>
      </c>
      <c r="CP89" t="str">
        <f>VLOOKUP(A89,[1]รายการ!$A$14:$D$161,4,FALSE)</f>
        <v>บำรุง</v>
      </c>
    </row>
    <row r="90" spans="1:94" s="36" customFormat="1">
      <c r="A90" s="39" t="s">
        <v>1990</v>
      </c>
      <c r="B90" s="39" t="s">
        <v>1991</v>
      </c>
      <c r="C90" s="40">
        <v>21800</v>
      </c>
      <c r="D90" s="40">
        <v>0</v>
      </c>
      <c r="E90" s="40">
        <v>650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69250</v>
      </c>
      <c r="L90" s="40">
        <v>0</v>
      </c>
      <c r="M90" s="40">
        <v>0</v>
      </c>
      <c r="N90" s="40">
        <v>0</v>
      </c>
      <c r="O90" s="40">
        <v>14836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0">
        <v>0</v>
      </c>
      <c r="Y90" s="40">
        <v>0</v>
      </c>
      <c r="Z90" s="40">
        <v>0</v>
      </c>
      <c r="AA90" s="40">
        <v>0</v>
      </c>
      <c r="AB90" s="40">
        <v>0</v>
      </c>
      <c r="AC90" s="40">
        <v>6560</v>
      </c>
      <c r="AD90" s="40">
        <v>0</v>
      </c>
      <c r="AE90" s="40">
        <v>0</v>
      </c>
      <c r="AF90" s="40">
        <v>55650</v>
      </c>
      <c r="AG90" s="40">
        <v>0</v>
      </c>
      <c r="AH90" s="40">
        <v>0</v>
      </c>
      <c r="AI90" s="40">
        <v>0</v>
      </c>
      <c r="AJ90" s="40">
        <v>12800</v>
      </c>
      <c r="AK90" s="40">
        <v>0</v>
      </c>
      <c r="AL90" s="40">
        <v>0</v>
      </c>
      <c r="AM90" s="40">
        <v>3000</v>
      </c>
      <c r="AN90" s="40">
        <v>0</v>
      </c>
      <c r="AO90" s="40">
        <v>0</v>
      </c>
      <c r="AP90" s="40">
        <v>34850</v>
      </c>
      <c r="AQ90" s="40">
        <v>0</v>
      </c>
      <c r="AR90" s="40">
        <v>0</v>
      </c>
      <c r="AS90" s="40">
        <v>2500</v>
      </c>
      <c r="AT90" s="40">
        <v>0</v>
      </c>
      <c r="AU90" s="40">
        <v>0</v>
      </c>
      <c r="AV90" s="40">
        <v>0</v>
      </c>
      <c r="AW90" s="40">
        <v>0</v>
      </c>
      <c r="AX90" s="40">
        <v>0</v>
      </c>
      <c r="AY90" s="40">
        <v>0</v>
      </c>
      <c r="AZ90" s="40">
        <v>0</v>
      </c>
      <c r="BA90" s="40">
        <v>0</v>
      </c>
      <c r="BB90" s="40">
        <v>0</v>
      </c>
      <c r="BC90" s="40">
        <v>2600</v>
      </c>
      <c r="BD90" s="40">
        <v>0</v>
      </c>
      <c r="BE90" s="40">
        <v>0</v>
      </c>
      <c r="BF90" s="40">
        <v>3500</v>
      </c>
      <c r="BG90" s="40">
        <v>0</v>
      </c>
      <c r="BH90" s="40">
        <v>0</v>
      </c>
      <c r="BI90" s="40">
        <v>0</v>
      </c>
      <c r="BJ90" s="40">
        <v>0</v>
      </c>
      <c r="BK90" s="40">
        <v>26750</v>
      </c>
      <c r="BL90" s="40">
        <v>6800</v>
      </c>
      <c r="BM90" s="40">
        <v>0</v>
      </c>
      <c r="BN90" s="40">
        <v>19500</v>
      </c>
      <c r="BO90" s="40">
        <v>0</v>
      </c>
      <c r="BP90" s="40">
        <v>0</v>
      </c>
      <c r="BQ90" s="40">
        <v>0</v>
      </c>
      <c r="BR90" s="40">
        <v>0</v>
      </c>
      <c r="BS90" s="40">
        <v>0</v>
      </c>
      <c r="BT90" s="40">
        <v>0</v>
      </c>
      <c r="BU90" s="40">
        <v>4200</v>
      </c>
      <c r="BV90" s="40">
        <v>0</v>
      </c>
      <c r="BW90" s="40">
        <v>0</v>
      </c>
      <c r="BX90" s="40">
        <v>0</v>
      </c>
      <c r="BY90" s="40">
        <v>0</v>
      </c>
      <c r="BZ90" s="40">
        <v>0</v>
      </c>
      <c r="CA90" s="40">
        <v>0</v>
      </c>
      <c r="CB90" s="40">
        <v>0</v>
      </c>
      <c r="CC90" s="40">
        <v>0</v>
      </c>
      <c r="CD90" s="40">
        <v>0</v>
      </c>
      <c r="CE90" s="40">
        <v>0</v>
      </c>
      <c r="CF90" s="40">
        <v>0</v>
      </c>
      <c r="CG90" s="40">
        <v>0</v>
      </c>
      <c r="CH90" s="40">
        <v>0</v>
      </c>
      <c r="CI90" s="40">
        <v>0</v>
      </c>
      <c r="CJ90" s="40">
        <v>0</v>
      </c>
      <c r="CK90" s="40">
        <v>0</v>
      </c>
      <c r="CL90" s="40">
        <v>0</v>
      </c>
      <c r="CO90" t="str">
        <f>VLOOKUP(A90,[1]รายการ!$A$14:$D$161,3,FALSE)</f>
        <v>MC</v>
      </c>
      <c r="CP90" t="str">
        <f>VLOOKUP(A90,[1]รายการ!$A$14:$D$161,4,FALSE)</f>
        <v>บำรุง</v>
      </c>
    </row>
    <row r="91" spans="1:94" s="36" customFormat="1">
      <c r="A91" s="39" t="s">
        <v>1992</v>
      </c>
      <c r="B91" s="39" t="s">
        <v>1993</v>
      </c>
      <c r="C91" s="40">
        <v>5280053.72</v>
      </c>
      <c r="D91" s="40">
        <v>431145.6</v>
      </c>
      <c r="E91" s="40">
        <v>351950</v>
      </c>
      <c r="F91" s="40">
        <v>283000</v>
      </c>
      <c r="G91" s="40">
        <v>15435</v>
      </c>
      <c r="H91" s="40">
        <v>0</v>
      </c>
      <c r="I91" s="40">
        <v>629664.69999999995</v>
      </c>
      <c r="J91" s="40">
        <v>323110.75</v>
      </c>
      <c r="K91" s="40">
        <v>311655.39</v>
      </c>
      <c r="L91" s="40">
        <v>115945</v>
      </c>
      <c r="M91" s="40">
        <v>382937.09</v>
      </c>
      <c r="N91" s="40">
        <v>73630</v>
      </c>
      <c r="O91" s="40">
        <v>2170196.75</v>
      </c>
      <c r="P91" s="40">
        <v>73029.02</v>
      </c>
      <c r="Q91" s="40">
        <v>75300</v>
      </c>
      <c r="R91" s="40">
        <v>402655.25</v>
      </c>
      <c r="S91" s="40">
        <v>192130</v>
      </c>
      <c r="T91" s="40">
        <v>44400.97</v>
      </c>
      <c r="U91" s="40">
        <v>97398.5</v>
      </c>
      <c r="V91" s="40">
        <v>81297.399999999994</v>
      </c>
      <c r="W91" s="40">
        <v>1177036.82</v>
      </c>
      <c r="X91" s="40">
        <v>146303.70000000001</v>
      </c>
      <c r="Y91" s="40">
        <v>88360</v>
      </c>
      <c r="Z91" s="40">
        <v>184500</v>
      </c>
      <c r="AA91" s="40">
        <v>85049</v>
      </c>
      <c r="AB91" s="40">
        <v>114300</v>
      </c>
      <c r="AC91" s="40">
        <v>0</v>
      </c>
      <c r="AD91" s="40">
        <v>475283.63</v>
      </c>
      <c r="AE91" s="40">
        <v>137785.79999999999</v>
      </c>
      <c r="AF91" s="40">
        <v>217770</v>
      </c>
      <c r="AG91" s="40">
        <v>358813.6</v>
      </c>
      <c r="AH91" s="40">
        <v>259616.6</v>
      </c>
      <c r="AI91" s="40">
        <v>145550</v>
      </c>
      <c r="AJ91" s="40">
        <v>96349</v>
      </c>
      <c r="AK91" s="40">
        <v>12628885.91</v>
      </c>
      <c r="AL91" s="40">
        <v>162273.75</v>
      </c>
      <c r="AM91" s="40">
        <v>209201</v>
      </c>
      <c r="AN91" s="40">
        <v>249169</v>
      </c>
      <c r="AO91" s="40">
        <v>134285.9</v>
      </c>
      <c r="AP91" s="40">
        <v>227183.99</v>
      </c>
      <c r="AQ91" s="40">
        <v>21800</v>
      </c>
      <c r="AR91" s="40">
        <v>1691899.52</v>
      </c>
      <c r="AS91" s="40">
        <v>0</v>
      </c>
      <c r="AT91" s="40">
        <v>196189</v>
      </c>
      <c r="AU91" s="40">
        <v>260724.62</v>
      </c>
      <c r="AV91" s="40">
        <v>300642.94</v>
      </c>
      <c r="AW91" s="40">
        <v>108291</v>
      </c>
      <c r="AX91" s="40">
        <v>214525.97</v>
      </c>
      <c r="AY91" s="40">
        <v>44000</v>
      </c>
      <c r="AZ91" s="40">
        <v>134348.5</v>
      </c>
      <c r="BA91" s="40">
        <v>1017599.5</v>
      </c>
      <c r="BB91" s="40">
        <v>79048.490000000005</v>
      </c>
      <c r="BC91" s="40">
        <v>3073693.96</v>
      </c>
      <c r="BD91" s="40">
        <v>612328.4</v>
      </c>
      <c r="BE91" s="40">
        <v>8200</v>
      </c>
      <c r="BF91" s="40">
        <v>307876.3</v>
      </c>
      <c r="BG91" s="40">
        <v>3571416.8</v>
      </c>
      <c r="BH91" s="40">
        <v>0</v>
      </c>
      <c r="BI91" s="40">
        <v>86050</v>
      </c>
      <c r="BJ91" s="40">
        <v>57000</v>
      </c>
      <c r="BK91" s="40">
        <v>344957.92</v>
      </c>
      <c r="BL91" s="40">
        <v>3204334.42</v>
      </c>
      <c r="BM91" s="40">
        <v>208196.1</v>
      </c>
      <c r="BN91" s="40">
        <v>145472.1</v>
      </c>
      <c r="BO91" s="40">
        <v>428563.3</v>
      </c>
      <c r="BP91" s="40">
        <v>85751</v>
      </c>
      <c r="BQ91" s="40">
        <v>18820</v>
      </c>
      <c r="BR91" s="40">
        <v>18560314.530000001</v>
      </c>
      <c r="BS91" s="40">
        <v>158626</v>
      </c>
      <c r="BT91" s="40">
        <v>612977.69999999995</v>
      </c>
      <c r="BU91" s="40">
        <v>556246</v>
      </c>
      <c r="BV91" s="40">
        <v>9000</v>
      </c>
      <c r="BW91" s="40">
        <v>973785</v>
      </c>
      <c r="BX91" s="40">
        <v>221520.8</v>
      </c>
      <c r="BY91" s="40">
        <v>48500</v>
      </c>
      <c r="BZ91" s="40">
        <v>276857.52</v>
      </c>
      <c r="CA91" s="40">
        <v>232204.3</v>
      </c>
      <c r="CB91" s="40">
        <v>66900</v>
      </c>
      <c r="CC91" s="40">
        <v>47620</v>
      </c>
      <c r="CD91" s="40">
        <v>0</v>
      </c>
      <c r="CE91" s="40">
        <v>103316</v>
      </c>
      <c r="CF91" s="40">
        <v>12600</v>
      </c>
      <c r="CG91" s="40">
        <v>240295</v>
      </c>
      <c r="CH91" s="40">
        <v>0</v>
      </c>
      <c r="CI91" s="40">
        <v>68620</v>
      </c>
      <c r="CJ91" s="40">
        <v>402819.18</v>
      </c>
      <c r="CK91" s="40">
        <v>104514.5</v>
      </c>
      <c r="CL91" s="40">
        <v>0</v>
      </c>
      <c r="CO91" t="str">
        <f>VLOOKUP(A91,[1]รายการ!$A$14:$D$161,3,FALSE)</f>
        <v>MC</v>
      </c>
      <c r="CP91" t="str">
        <f>VLOOKUP(A91,[1]รายการ!$A$14:$D$161,4,FALSE)</f>
        <v>บำรุง</v>
      </c>
    </row>
    <row r="92" spans="1:94" s="36" customFormat="1">
      <c r="A92" s="39" t="s">
        <v>1994</v>
      </c>
      <c r="B92" s="39" t="s">
        <v>1995</v>
      </c>
      <c r="C92" s="40">
        <v>3000</v>
      </c>
      <c r="D92" s="40">
        <v>500</v>
      </c>
      <c r="E92" s="40">
        <v>1000</v>
      </c>
      <c r="F92" s="40">
        <v>0</v>
      </c>
      <c r="G92" s="40">
        <v>0</v>
      </c>
      <c r="H92" s="40">
        <v>0</v>
      </c>
      <c r="I92" s="40">
        <v>3500</v>
      </c>
      <c r="J92" s="40">
        <v>16400</v>
      </c>
      <c r="K92" s="40">
        <v>0</v>
      </c>
      <c r="L92" s="40">
        <v>12280</v>
      </c>
      <c r="M92" s="40">
        <v>24900</v>
      </c>
      <c r="N92" s="40">
        <v>0</v>
      </c>
      <c r="O92" s="40">
        <v>12090</v>
      </c>
      <c r="P92" s="40">
        <v>13946</v>
      </c>
      <c r="Q92" s="40">
        <v>0</v>
      </c>
      <c r="R92" s="40">
        <v>5335</v>
      </c>
      <c r="S92" s="40">
        <v>39555</v>
      </c>
      <c r="T92" s="40">
        <v>5550</v>
      </c>
      <c r="U92" s="40">
        <v>0</v>
      </c>
      <c r="V92" s="40">
        <v>0</v>
      </c>
      <c r="W92" s="40">
        <v>88410</v>
      </c>
      <c r="X92" s="40">
        <v>17385</v>
      </c>
      <c r="Y92" s="40">
        <v>0</v>
      </c>
      <c r="Z92" s="40">
        <v>11120</v>
      </c>
      <c r="AA92" s="40">
        <v>0</v>
      </c>
      <c r="AB92" s="40">
        <v>6400</v>
      </c>
      <c r="AC92" s="40">
        <v>0</v>
      </c>
      <c r="AD92" s="40">
        <v>80922</v>
      </c>
      <c r="AE92" s="40">
        <v>2000</v>
      </c>
      <c r="AF92" s="40">
        <v>21350</v>
      </c>
      <c r="AG92" s="40">
        <v>6280</v>
      </c>
      <c r="AH92" s="40">
        <v>0</v>
      </c>
      <c r="AI92" s="40">
        <v>605</v>
      </c>
      <c r="AJ92" s="40">
        <v>6270</v>
      </c>
      <c r="AK92" s="40">
        <v>568790.01</v>
      </c>
      <c r="AL92" s="40">
        <v>0</v>
      </c>
      <c r="AM92" s="40">
        <v>2400</v>
      </c>
      <c r="AN92" s="40">
        <v>3750</v>
      </c>
      <c r="AO92" s="40">
        <v>0</v>
      </c>
      <c r="AP92" s="40">
        <v>0</v>
      </c>
      <c r="AQ92" s="40">
        <v>0</v>
      </c>
      <c r="AR92" s="40">
        <v>0</v>
      </c>
      <c r="AS92" s="40">
        <v>0</v>
      </c>
      <c r="AT92" s="40">
        <v>0</v>
      </c>
      <c r="AU92" s="40">
        <v>0</v>
      </c>
      <c r="AV92" s="40">
        <v>7400</v>
      </c>
      <c r="AW92" s="40">
        <v>800</v>
      </c>
      <c r="AX92" s="40">
        <v>0</v>
      </c>
      <c r="AY92" s="40">
        <v>4700</v>
      </c>
      <c r="AZ92" s="40">
        <v>0</v>
      </c>
      <c r="BA92" s="40">
        <v>70848</v>
      </c>
      <c r="BB92" s="40">
        <v>500</v>
      </c>
      <c r="BC92" s="40">
        <v>23400</v>
      </c>
      <c r="BD92" s="40">
        <v>0</v>
      </c>
      <c r="BE92" s="40">
        <v>8340</v>
      </c>
      <c r="BF92" s="40">
        <v>0</v>
      </c>
      <c r="BG92" s="40">
        <v>33951.129999999997</v>
      </c>
      <c r="BH92" s="40">
        <v>2700</v>
      </c>
      <c r="BI92" s="40">
        <v>0</v>
      </c>
      <c r="BJ92" s="40">
        <v>0</v>
      </c>
      <c r="BK92" s="40">
        <v>0</v>
      </c>
      <c r="BL92" s="40">
        <v>610980</v>
      </c>
      <c r="BM92" s="40">
        <v>11780</v>
      </c>
      <c r="BN92" s="40">
        <v>4900</v>
      </c>
      <c r="BO92" s="40">
        <v>5050</v>
      </c>
      <c r="BP92" s="40">
        <v>0</v>
      </c>
      <c r="BQ92" s="40">
        <v>0</v>
      </c>
      <c r="BR92" s="40">
        <v>1788820</v>
      </c>
      <c r="BS92" s="40">
        <v>2700</v>
      </c>
      <c r="BT92" s="40">
        <v>3050</v>
      </c>
      <c r="BU92" s="40">
        <v>0</v>
      </c>
      <c r="BV92" s="40">
        <v>0</v>
      </c>
      <c r="BW92" s="40">
        <v>10150</v>
      </c>
      <c r="BX92" s="40">
        <v>0</v>
      </c>
      <c r="BY92" s="40">
        <v>29120</v>
      </c>
      <c r="BZ92" s="40">
        <v>0</v>
      </c>
      <c r="CA92" s="40">
        <v>8380</v>
      </c>
      <c r="CB92" s="40">
        <v>1800</v>
      </c>
      <c r="CC92" s="40">
        <v>0</v>
      </c>
      <c r="CD92" s="40">
        <v>0</v>
      </c>
      <c r="CE92" s="40">
        <v>2280</v>
      </c>
      <c r="CF92" s="40">
        <v>0</v>
      </c>
      <c r="CG92" s="40">
        <v>0</v>
      </c>
      <c r="CH92" s="40">
        <v>0</v>
      </c>
      <c r="CI92" s="40">
        <v>0</v>
      </c>
      <c r="CJ92" s="40">
        <v>0</v>
      </c>
      <c r="CK92" s="40">
        <v>0</v>
      </c>
      <c r="CL92" s="40">
        <v>0</v>
      </c>
      <c r="CO92" t="str">
        <f>VLOOKUP(A92,[1]รายการ!$A$14:$D$161,3,FALSE)</f>
        <v>MC</v>
      </c>
      <c r="CP92" t="str">
        <f>VLOOKUP(A92,[1]รายการ!$A$14:$D$161,4,FALSE)</f>
        <v>บำรุง</v>
      </c>
    </row>
    <row r="93" spans="1:94" s="36" customFormat="1">
      <c r="A93" s="39" t="s">
        <v>1996</v>
      </c>
      <c r="B93" s="39" t="s">
        <v>1997</v>
      </c>
      <c r="C93" s="40">
        <v>411362</v>
      </c>
      <c r="D93" s="40">
        <v>38900</v>
      </c>
      <c r="E93" s="40">
        <v>1000</v>
      </c>
      <c r="F93" s="40">
        <v>276756.5</v>
      </c>
      <c r="G93" s="40">
        <v>214064.6</v>
      </c>
      <c r="H93" s="40">
        <v>0</v>
      </c>
      <c r="I93" s="40">
        <v>0</v>
      </c>
      <c r="J93" s="40">
        <v>107772.24</v>
      </c>
      <c r="K93" s="40">
        <v>0</v>
      </c>
      <c r="L93" s="40">
        <v>1500</v>
      </c>
      <c r="M93" s="40">
        <v>0</v>
      </c>
      <c r="N93" s="40">
        <v>33377</v>
      </c>
      <c r="O93" s="40">
        <v>139980.32999999999</v>
      </c>
      <c r="P93" s="40">
        <v>0</v>
      </c>
      <c r="Q93" s="40">
        <v>30541.75</v>
      </c>
      <c r="R93" s="40">
        <v>87322.78</v>
      </c>
      <c r="S93" s="40">
        <v>344371.74</v>
      </c>
      <c r="T93" s="40">
        <v>29417.8</v>
      </c>
      <c r="U93" s="40">
        <v>36460</v>
      </c>
      <c r="V93" s="40">
        <v>0</v>
      </c>
      <c r="W93" s="40">
        <v>566438.78</v>
      </c>
      <c r="X93" s="40">
        <v>15480</v>
      </c>
      <c r="Y93" s="40">
        <v>0</v>
      </c>
      <c r="Z93" s="40">
        <v>41839.32</v>
      </c>
      <c r="AA93" s="40">
        <v>0</v>
      </c>
      <c r="AB93" s="40">
        <v>2230</v>
      </c>
      <c r="AC93" s="40">
        <v>0</v>
      </c>
      <c r="AD93" s="40">
        <v>146660.62</v>
      </c>
      <c r="AE93" s="40">
        <v>21110</v>
      </c>
      <c r="AF93" s="40">
        <v>15985</v>
      </c>
      <c r="AG93" s="40">
        <v>54389.99</v>
      </c>
      <c r="AH93" s="40">
        <v>91839</v>
      </c>
      <c r="AI93" s="40">
        <v>155910</v>
      </c>
      <c r="AJ93" s="40">
        <v>5690</v>
      </c>
      <c r="AK93" s="40">
        <v>0</v>
      </c>
      <c r="AL93" s="40">
        <v>14926.5</v>
      </c>
      <c r="AM93" s="40">
        <v>61444.34</v>
      </c>
      <c r="AN93" s="40">
        <v>270639.5</v>
      </c>
      <c r="AO93" s="40">
        <v>73166.600000000006</v>
      </c>
      <c r="AP93" s="40">
        <v>102894.36</v>
      </c>
      <c r="AQ93" s="40">
        <v>0</v>
      </c>
      <c r="AR93" s="40">
        <v>0</v>
      </c>
      <c r="AS93" s="40">
        <v>23685</v>
      </c>
      <c r="AT93" s="40">
        <v>317199.68</v>
      </c>
      <c r="AU93" s="40">
        <v>0</v>
      </c>
      <c r="AV93" s="40">
        <v>79809.08</v>
      </c>
      <c r="AW93" s="40">
        <v>54775.5</v>
      </c>
      <c r="AX93" s="40">
        <v>100041.41</v>
      </c>
      <c r="AY93" s="40">
        <v>0</v>
      </c>
      <c r="AZ93" s="40">
        <v>59722.2</v>
      </c>
      <c r="BA93" s="40">
        <v>9800</v>
      </c>
      <c r="BB93" s="40">
        <v>3480</v>
      </c>
      <c r="BC93" s="40">
        <v>202996.6</v>
      </c>
      <c r="BD93" s="40">
        <v>169919.95</v>
      </c>
      <c r="BE93" s="40">
        <v>0</v>
      </c>
      <c r="BF93" s="40">
        <v>0</v>
      </c>
      <c r="BG93" s="40">
        <v>155827.51999999999</v>
      </c>
      <c r="BH93" s="40">
        <v>0</v>
      </c>
      <c r="BI93" s="40">
        <v>15031</v>
      </c>
      <c r="BJ93" s="40">
        <v>0</v>
      </c>
      <c r="BK93" s="40">
        <v>1700</v>
      </c>
      <c r="BL93" s="40">
        <v>240150.98</v>
      </c>
      <c r="BM93" s="40">
        <v>340259.08</v>
      </c>
      <c r="BN93" s="40">
        <v>0</v>
      </c>
      <c r="BO93" s="40">
        <v>82692.52</v>
      </c>
      <c r="BP93" s="40">
        <v>14684.1</v>
      </c>
      <c r="BQ93" s="40">
        <v>9500</v>
      </c>
      <c r="BR93" s="40">
        <v>154921.25</v>
      </c>
      <c r="BS93" s="40">
        <v>69207.600000000006</v>
      </c>
      <c r="BT93" s="40">
        <v>284638</v>
      </c>
      <c r="BU93" s="40">
        <v>290253.28999999998</v>
      </c>
      <c r="BV93" s="40">
        <v>11550</v>
      </c>
      <c r="BW93" s="40">
        <v>0</v>
      </c>
      <c r="BX93" s="40">
        <v>292845.53000000003</v>
      </c>
      <c r="BY93" s="40">
        <v>46000</v>
      </c>
      <c r="BZ93" s="40">
        <v>113260</v>
      </c>
      <c r="CA93" s="40">
        <v>56671.48</v>
      </c>
      <c r="CB93" s="40">
        <v>337348</v>
      </c>
      <c r="CC93" s="40">
        <v>13583.65</v>
      </c>
      <c r="CD93" s="40">
        <v>0</v>
      </c>
      <c r="CE93" s="40">
        <v>0</v>
      </c>
      <c r="CF93" s="40">
        <v>1200</v>
      </c>
      <c r="CG93" s="40">
        <v>6300</v>
      </c>
      <c r="CH93" s="40">
        <v>0</v>
      </c>
      <c r="CI93" s="40">
        <v>3531</v>
      </c>
      <c r="CJ93" s="40">
        <v>0</v>
      </c>
      <c r="CK93" s="40">
        <v>420</v>
      </c>
      <c r="CL93" s="40">
        <v>0</v>
      </c>
      <c r="CO93" t="str">
        <f>VLOOKUP(A93,[1]รายการ!$A$14:$D$161,3,FALSE)</f>
        <v>MC</v>
      </c>
      <c r="CP93" t="str">
        <f>VLOOKUP(A93,[1]รายการ!$A$14:$D$161,4,FALSE)</f>
        <v>บำรุง</v>
      </c>
    </row>
    <row r="94" spans="1:94" s="36" customFormat="1">
      <c r="A94" s="39" t="s">
        <v>1998</v>
      </c>
      <c r="B94" s="39" t="s">
        <v>1999</v>
      </c>
      <c r="C94" s="40">
        <v>969752.63</v>
      </c>
      <c r="D94" s="40">
        <v>0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59105</v>
      </c>
      <c r="K94" s="40">
        <v>0</v>
      </c>
      <c r="L94" s="40">
        <v>0</v>
      </c>
      <c r="M94" s="40">
        <v>51360</v>
      </c>
      <c r="N94" s="40">
        <v>0</v>
      </c>
      <c r="O94" s="40">
        <v>536557.25</v>
      </c>
      <c r="P94" s="40">
        <v>0</v>
      </c>
      <c r="Q94" s="40">
        <v>0</v>
      </c>
      <c r="R94" s="40">
        <v>3745</v>
      </c>
      <c r="S94" s="40">
        <v>62864.639999999999</v>
      </c>
      <c r="T94" s="40">
        <v>0</v>
      </c>
      <c r="U94" s="40">
        <v>0</v>
      </c>
      <c r="V94" s="40">
        <v>0</v>
      </c>
      <c r="W94" s="40">
        <v>228980</v>
      </c>
      <c r="X94" s="40">
        <v>0</v>
      </c>
      <c r="Y94" s="40">
        <v>0</v>
      </c>
      <c r="Z94" s="40">
        <v>0</v>
      </c>
      <c r="AA94" s="40">
        <v>0</v>
      </c>
      <c r="AB94" s="40">
        <v>0</v>
      </c>
      <c r="AC94" s="40">
        <v>0</v>
      </c>
      <c r="AD94" s="40">
        <v>0</v>
      </c>
      <c r="AE94" s="40">
        <v>35000</v>
      </c>
      <c r="AF94" s="40">
        <v>0</v>
      </c>
      <c r="AG94" s="40">
        <v>0</v>
      </c>
      <c r="AH94" s="40">
        <v>0</v>
      </c>
      <c r="AI94" s="40">
        <v>0</v>
      </c>
      <c r="AJ94" s="40">
        <v>0</v>
      </c>
      <c r="AK94" s="40">
        <v>0</v>
      </c>
      <c r="AL94" s="40">
        <v>0</v>
      </c>
      <c r="AM94" s="40">
        <v>0</v>
      </c>
      <c r="AN94" s="40">
        <v>0</v>
      </c>
      <c r="AO94" s="40">
        <v>109049.05</v>
      </c>
      <c r="AP94" s="40">
        <v>0</v>
      </c>
      <c r="AQ94" s="40">
        <v>0</v>
      </c>
      <c r="AR94" s="40">
        <v>0</v>
      </c>
      <c r="AS94" s="40">
        <v>0</v>
      </c>
      <c r="AT94" s="40">
        <v>0</v>
      </c>
      <c r="AU94" s="40">
        <v>13000</v>
      </c>
      <c r="AV94" s="40">
        <v>0</v>
      </c>
      <c r="AW94" s="40">
        <v>0</v>
      </c>
      <c r="AX94" s="40">
        <v>0</v>
      </c>
      <c r="AY94" s="40">
        <v>0</v>
      </c>
      <c r="AZ94" s="40">
        <v>0</v>
      </c>
      <c r="BA94" s="40">
        <v>184575.24</v>
      </c>
      <c r="BB94" s="40">
        <v>35310</v>
      </c>
      <c r="BC94" s="40">
        <v>28322</v>
      </c>
      <c r="BD94" s="40">
        <v>0</v>
      </c>
      <c r="BE94" s="40">
        <v>0</v>
      </c>
      <c r="BF94" s="40">
        <v>83995</v>
      </c>
      <c r="BG94" s="40">
        <v>127330</v>
      </c>
      <c r="BH94" s="40">
        <v>0</v>
      </c>
      <c r="BI94" s="40">
        <v>0</v>
      </c>
      <c r="BJ94" s="40">
        <v>0</v>
      </c>
      <c r="BK94" s="40">
        <v>0</v>
      </c>
      <c r="BL94" s="40">
        <v>269176.5</v>
      </c>
      <c r="BM94" s="40">
        <v>0</v>
      </c>
      <c r="BN94" s="40">
        <v>0</v>
      </c>
      <c r="BO94" s="40">
        <v>0</v>
      </c>
      <c r="BP94" s="40">
        <v>0</v>
      </c>
      <c r="BQ94" s="40">
        <v>0</v>
      </c>
      <c r="BR94" s="40">
        <v>898555.3</v>
      </c>
      <c r="BS94" s="40">
        <v>0</v>
      </c>
      <c r="BT94" s="40">
        <v>0</v>
      </c>
      <c r="BU94" s="40">
        <v>569004.6</v>
      </c>
      <c r="BV94" s="40">
        <v>0</v>
      </c>
      <c r="BW94" s="40">
        <v>0</v>
      </c>
      <c r="BX94" s="40">
        <v>81320</v>
      </c>
      <c r="BY94" s="40">
        <v>0</v>
      </c>
      <c r="BZ94" s="40">
        <v>0</v>
      </c>
      <c r="CA94" s="40">
        <v>0</v>
      </c>
      <c r="CB94" s="40">
        <v>0</v>
      </c>
      <c r="CC94" s="40">
        <v>115239</v>
      </c>
      <c r="CD94" s="40">
        <v>0</v>
      </c>
      <c r="CE94" s="40">
        <v>46127.7</v>
      </c>
      <c r="CF94" s="40">
        <v>0</v>
      </c>
      <c r="CG94" s="40">
        <v>0</v>
      </c>
      <c r="CH94" s="40">
        <v>0</v>
      </c>
      <c r="CI94" s="40">
        <v>0</v>
      </c>
      <c r="CJ94" s="40">
        <v>52430</v>
      </c>
      <c r="CK94" s="40">
        <v>0</v>
      </c>
      <c r="CL94" s="40">
        <v>0</v>
      </c>
      <c r="CO94" t="str">
        <f>VLOOKUP(A94,[1]รายการ!$A$14:$D$161,3,FALSE)</f>
        <v>MC</v>
      </c>
      <c r="CP94" t="str">
        <f>VLOOKUP(A94,[1]รายการ!$A$14:$D$161,4,FALSE)</f>
        <v>บำรุง</v>
      </c>
    </row>
    <row r="95" spans="1:94" s="36" customFormat="1">
      <c r="A95" s="39" t="s">
        <v>2000</v>
      </c>
      <c r="B95" s="39" t="s">
        <v>2001</v>
      </c>
      <c r="C95" s="40">
        <v>0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11000</v>
      </c>
      <c r="L95" s="40">
        <v>0</v>
      </c>
      <c r="M95" s="40">
        <v>62000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19100</v>
      </c>
      <c r="T95" s="40">
        <v>0</v>
      </c>
      <c r="U95" s="40">
        <v>0</v>
      </c>
      <c r="V95" s="40">
        <v>0</v>
      </c>
      <c r="W95" s="40">
        <v>0</v>
      </c>
      <c r="X95" s="40">
        <v>0</v>
      </c>
      <c r="Y95" s="40">
        <v>0</v>
      </c>
      <c r="Z95" s="40">
        <v>0</v>
      </c>
      <c r="AA95" s="40">
        <v>0</v>
      </c>
      <c r="AB95" s="40">
        <v>0</v>
      </c>
      <c r="AC95" s="40">
        <v>0</v>
      </c>
      <c r="AD95" s="40">
        <v>0</v>
      </c>
      <c r="AE95" s="40">
        <v>0</v>
      </c>
      <c r="AF95" s="40">
        <v>0</v>
      </c>
      <c r="AG95" s="40">
        <v>0</v>
      </c>
      <c r="AH95" s="40">
        <v>0</v>
      </c>
      <c r="AI95" s="40">
        <v>0</v>
      </c>
      <c r="AJ95" s="40">
        <v>0</v>
      </c>
      <c r="AK95" s="40">
        <v>1280507</v>
      </c>
      <c r="AL95" s="40">
        <v>0</v>
      </c>
      <c r="AM95" s="40">
        <v>0</v>
      </c>
      <c r="AN95" s="40">
        <v>0</v>
      </c>
      <c r="AO95" s="40">
        <v>0</v>
      </c>
      <c r="AP95" s="40">
        <v>0</v>
      </c>
      <c r="AQ95" s="40">
        <v>0</v>
      </c>
      <c r="AR95" s="40">
        <v>0</v>
      </c>
      <c r="AS95" s="40">
        <v>0</v>
      </c>
      <c r="AT95" s="40">
        <v>216350</v>
      </c>
      <c r="AU95" s="40">
        <v>0</v>
      </c>
      <c r="AV95" s="40">
        <v>0</v>
      </c>
      <c r="AW95" s="40">
        <v>0</v>
      </c>
      <c r="AX95" s="40">
        <v>0</v>
      </c>
      <c r="AY95" s="40">
        <v>0</v>
      </c>
      <c r="AZ95" s="40">
        <v>0</v>
      </c>
      <c r="BA95" s="40">
        <v>0</v>
      </c>
      <c r="BB95" s="40">
        <v>0</v>
      </c>
      <c r="BC95" s="40">
        <v>103450</v>
      </c>
      <c r="BD95" s="40">
        <v>0</v>
      </c>
      <c r="BE95" s="40">
        <v>0</v>
      </c>
      <c r="BF95" s="40">
        <v>0</v>
      </c>
      <c r="BG95" s="40">
        <v>0</v>
      </c>
      <c r="BH95" s="40">
        <v>0</v>
      </c>
      <c r="BI95" s="40">
        <v>0</v>
      </c>
      <c r="BJ95" s="40">
        <v>0</v>
      </c>
      <c r="BK95" s="40">
        <v>0</v>
      </c>
      <c r="BL95" s="40">
        <v>0</v>
      </c>
      <c r="BM95" s="40">
        <v>0</v>
      </c>
      <c r="BN95" s="40">
        <v>0</v>
      </c>
      <c r="BO95" s="40">
        <v>0</v>
      </c>
      <c r="BP95" s="40">
        <v>0</v>
      </c>
      <c r="BQ95" s="40">
        <v>0</v>
      </c>
      <c r="BR95" s="40">
        <v>0</v>
      </c>
      <c r="BS95" s="40">
        <v>0</v>
      </c>
      <c r="BT95" s="40">
        <v>0</v>
      </c>
      <c r="BU95" s="40">
        <v>0</v>
      </c>
      <c r="BV95" s="40">
        <v>0</v>
      </c>
      <c r="BW95" s="40">
        <v>0</v>
      </c>
      <c r="BX95" s="40">
        <v>0</v>
      </c>
      <c r="BY95" s="40">
        <v>0</v>
      </c>
      <c r="BZ95" s="40">
        <v>0</v>
      </c>
      <c r="CA95" s="40">
        <v>0</v>
      </c>
      <c r="CB95" s="40">
        <v>0</v>
      </c>
      <c r="CC95" s="40">
        <v>0</v>
      </c>
      <c r="CD95" s="40">
        <v>0</v>
      </c>
      <c r="CE95" s="40">
        <v>0</v>
      </c>
      <c r="CF95" s="40">
        <v>0</v>
      </c>
      <c r="CG95" s="40">
        <v>0</v>
      </c>
      <c r="CH95" s="40">
        <v>0</v>
      </c>
      <c r="CI95" s="40">
        <v>0</v>
      </c>
      <c r="CJ95" s="40">
        <v>0</v>
      </c>
      <c r="CK95" s="40">
        <v>0</v>
      </c>
      <c r="CL95" s="40">
        <v>0</v>
      </c>
      <c r="CO95" t="str">
        <f>VLOOKUP(A95,[1]รายการ!$A$14:$D$161,3,FALSE)</f>
        <v>MC</v>
      </c>
      <c r="CP95" t="str">
        <f>VLOOKUP(A95,[1]รายการ!$A$14:$D$161,4,FALSE)</f>
        <v>บำรุง</v>
      </c>
    </row>
    <row r="96" spans="1:94" s="36" customFormat="1">
      <c r="A96" s="39" t="s">
        <v>2002</v>
      </c>
      <c r="B96" s="39" t="s">
        <v>2003</v>
      </c>
      <c r="C96" s="40">
        <v>586000</v>
      </c>
      <c r="D96" s="40">
        <v>111880</v>
      </c>
      <c r="E96" s="40">
        <v>0</v>
      </c>
      <c r="F96" s="40">
        <v>0</v>
      </c>
      <c r="G96" s="40">
        <v>68900</v>
      </c>
      <c r="H96" s="40">
        <v>0</v>
      </c>
      <c r="I96" s="40">
        <v>132990</v>
      </c>
      <c r="J96" s="40">
        <v>320672.5</v>
      </c>
      <c r="K96" s="40">
        <v>0</v>
      </c>
      <c r="L96" s="40">
        <v>187935.84</v>
      </c>
      <c r="M96" s="40">
        <v>1699150.65</v>
      </c>
      <c r="N96" s="40">
        <v>8000</v>
      </c>
      <c r="O96" s="40">
        <v>480000</v>
      </c>
      <c r="P96" s="40">
        <v>200000</v>
      </c>
      <c r="Q96" s="40">
        <v>56652</v>
      </c>
      <c r="R96" s="40">
        <v>3370</v>
      </c>
      <c r="S96" s="40">
        <v>64119</v>
      </c>
      <c r="T96" s="40">
        <v>324567</v>
      </c>
      <c r="U96" s="40">
        <v>0</v>
      </c>
      <c r="V96" s="40">
        <v>0</v>
      </c>
      <c r="W96" s="40">
        <v>3603140</v>
      </c>
      <c r="X96" s="40">
        <v>118893</v>
      </c>
      <c r="Y96" s="40">
        <v>0</v>
      </c>
      <c r="Z96" s="40">
        <v>0</v>
      </c>
      <c r="AA96" s="40">
        <v>0</v>
      </c>
      <c r="AB96" s="40">
        <v>0</v>
      </c>
      <c r="AC96" s="40">
        <v>0</v>
      </c>
      <c r="AD96" s="40">
        <v>0</v>
      </c>
      <c r="AE96" s="40">
        <v>0</v>
      </c>
      <c r="AF96" s="40">
        <v>43500</v>
      </c>
      <c r="AG96" s="40">
        <v>0</v>
      </c>
      <c r="AH96" s="40">
        <v>108000</v>
      </c>
      <c r="AI96" s="40">
        <v>0</v>
      </c>
      <c r="AJ96" s="40">
        <v>26005</v>
      </c>
      <c r="AK96" s="40">
        <v>14945410</v>
      </c>
      <c r="AL96" s="40">
        <v>119700</v>
      </c>
      <c r="AM96" s="40">
        <v>0</v>
      </c>
      <c r="AN96" s="40">
        <v>130600</v>
      </c>
      <c r="AO96" s="40">
        <v>548500</v>
      </c>
      <c r="AP96" s="40">
        <v>26000</v>
      </c>
      <c r="AQ96" s="40">
        <v>24500</v>
      </c>
      <c r="AR96" s="40">
        <v>0</v>
      </c>
      <c r="AS96" s="40">
        <v>0</v>
      </c>
      <c r="AT96" s="40">
        <v>821659</v>
      </c>
      <c r="AU96" s="40">
        <v>73723</v>
      </c>
      <c r="AV96" s="40">
        <v>51700</v>
      </c>
      <c r="AW96" s="40">
        <v>82050</v>
      </c>
      <c r="AX96" s="40">
        <v>0</v>
      </c>
      <c r="AY96" s="40">
        <v>0</v>
      </c>
      <c r="AZ96" s="40">
        <v>0</v>
      </c>
      <c r="BA96" s="40">
        <v>0</v>
      </c>
      <c r="BB96" s="40">
        <v>20000</v>
      </c>
      <c r="BC96" s="40">
        <v>130000</v>
      </c>
      <c r="BD96" s="40">
        <v>86500</v>
      </c>
      <c r="BE96" s="40">
        <v>1021679.8</v>
      </c>
      <c r="BF96" s="40">
        <v>0</v>
      </c>
      <c r="BG96" s="40">
        <v>3613517.11</v>
      </c>
      <c r="BH96" s="40">
        <v>74500</v>
      </c>
      <c r="BI96" s="40">
        <v>0</v>
      </c>
      <c r="BJ96" s="40">
        <v>0</v>
      </c>
      <c r="BK96" s="40">
        <v>0</v>
      </c>
      <c r="BL96" s="40">
        <v>0</v>
      </c>
      <c r="BM96" s="40">
        <v>0</v>
      </c>
      <c r="BN96" s="40">
        <v>49668</v>
      </c>
      <c r="BO96" s="40">
        <v>0</v>
      </c>
      <c r="BP96" s="40">
        <v>127591.66</v>
      </c>
      <c r="BQ96" s="40">
        <v>39150</v>
      </c>
      <c r="BR96" s="40">
        <v>10770904.84</v>
      </c>
      <c r="BS96" s="40">
        <v>0</v>
      </c>
      <c r="BT96" s="40">
        <v>72440</v>
      </c>
      <c r="BU96" s="40">
        <v>300333</v>
      </c>
      <c r="BV96" s="40">
        <v>1000</v>
      </c>
      <c r="BW96" s="40">
        <v>0</v>
      </c>
      <c r="BX96" s="40">
        <v>237034</v>
      </c>
      <c r="BY96" s="40">
        <v>19900</v>
      </c>
      <c r="BZ96" s="40">
        <v>224704</v>
      </c>
      <c r="CA96" s="40">
        <v>0</v>
      </c>
      <c r="CB96" s="40">
        <v>0</v>
      </c>
      <c r="CC96" s="40">
        <v>71965</v>
      </c>
      <c r="CD96" s="40">
        <v>0</v>
      </c>
      <c r="CE96" s="40">
        <v>0</v>
      </c>
      <c r="CF96" s="40">
        <v>92000</v>
      </c>
      <c r="CG96" s="40">
        <v>0</v>
      </c>
      <c r="CH96" s="40">
        <v>0</v>
      </c>
      <c r="CI96" s="40">
        <v>5950</v>
      </c>
      <c r="CJ96" s="40">
        <v>0</v>
      </c>
      <c r="CK96" s="40">
        <v>12800</v>
      </c>
      <c r="CL96" s="40">
        <v>8700</v>
      </c>
      <c r="CO96" t="str">
        <f>VLOOKUP(A96,[1]รายการ!$A$14:$D$161,3,FALSE)</f>
        <v>MC</v>
      </c>
      <c r="CP96" t="str">
        <f>VLOOKUP(A96,[1]รายการ!$A$14:$D$161,4,FALSE)</f>
        <v>บำรุง</v>
      </c>
    </row>
    <row r="97" spans="1:94" s="36" customFormat="1">
      <c r="A97" s="39" t="s">
        <v>2004</v>
      </c>
      <c r="B97" s="39" t="s">
        <v>2005</v>
      </c>
      <c r="C97" s="40">
        <v>594100</v>
      </c>
      <c r="D97" s="40">
        <v>0</v>
      </c>
      <c r="E97" s="40">
        <v>0</v>
      </c>
      <c r="F97" s="40">
        <v>8000</v>
      </c>
      <c r="G97" s="40">
        <v>22600</v>
      </c>
      <c r="H97" s="40">
        <v>0</v>
      </c>
      <c r="I97" s="40">
        <v>0</v>
      </c>
      <c r="J97" s="40">
        <v>116200</v>
      </c>
      <c r="K97" s="40">
        <v>75850</v>
      </c>
      <c r="L97" s="40">
        <v>24000</v>
      </c>
      <c r="M97" s="40">
        <v>0</v>
      </c>
      <c r="N97" s="40">
        <v>77950</v>
      </c>
      <c r="O97" s="40">
        <v>840284.95</v>
      </c>
      <c r="P97" s="40">
        <v>50400</v>
      </c>
      <c r="Q97" s="40">
        <v>0</v>
      </c>
      <c r="R97" s="40">
        <v>0</v>
      </c>
      <c r="S97" s="40">
        <v>112150</v>
      </c>
      <c r="T97" s="40">
        <v>81000</v>
      </c>
      <c r="U97" s="40">
        <v>0</v>
      </c>
      <c r="V97" s="40">
        <v>0</v>
      </c>
      <c r="W97" s="40">
        <v>666113.66</v>
      </c>
      <c r="X97" s="40">
        <v>71275</v>
      </c>
      <c r="Y97" s="40">
        <v>299396</v>
      </c>
      <c r="Z97" s="40">
        <v>90400</v>
      </c>
      <c r="AA97" s="40">
        <v>26100</v>
      </c>
      <c r="AB97" s="40">
        <v>36394</v>
      </c>
      <c r="AC97" s="40">
        <v>0</v>
      </c>
      <c r="AD97" s="40">
        <v>0</v>
      </c>
      <c r="AE97" s="40">
        <v>0</v>
      </c>
      <c r="AF97" s="40">
        <v>40800</v>
      </c>
      <c r="AG97" s="40">
        <v>0</v>
      </c>
      <c r="AH97" s="40">
        <v>121000</v>
      </c>
      <c r="AI97" s="40">
        <v>59500</v>
      </c>
      <c r="AJ97" s="40">
        <v>22305</v>
      </c>
      <c r="AK97" s="40">
        <v>1042131</v>
      </c>
      <c r="AL97" s="40">
        <v>21000</v>
      </c>
      <c r="AM97" s="40">
        <v>0</v>
      </c>
      <c r="AN97" s="40">
        <v>0</v>
      </c>
      <c r="AO97" s="40">
        <v>132000</v>
      </c>
      <c r="AP97" s="40">
        <v>0</v>
      </c>
      <c r="AQ97" s="40">
        <v>0</v>
      </c>
      <c r="AR97" s="40">
        <v>0</v>
      </c>
      <c r="AS97" s="40">
        <v>12500</v>
      </c>
      <c r="AT97" s="40">
        <v>768094</v>
      </c>
      <c r="AU97" s="40">
        <v>0</v>
      </c>
      <c r="AV97" s="40">
        <v>0</v>
      </c>
      <c r="AW97" s="40">
        <v>87000</v>
      </c>
      <c r="AX97" s="40">
        <v>0</v>
      </c>
      <c r="AY97" s="40">
        <v>83500</v>
      </c>
      <c r="AZ97" s="40">
        <v>0</v>
      </c>
      <c r="BA97" s="40">
        <v>427603</v>
      </c>
      <c r="BB97" s="40">
        <v>6600</v>
      </c>
      <c r="BC97" s="40">
        <v>71684.399999999994</v>
      </c>
      <c r="BD97" s="40">
        <v>0</v>
      </c>
      <c r="BE97" s="40">
        <v>42100</v>
      </c>
      <c r="BF97" s="40">
        <v>50200</v>
      </c>
      <c r="BG97" s="40">
        <v>778256.61</v>
      </c>
      <c r="BH97" s="40">
        <v>115400</v>
      </c>
      <c r="BI97" s="40">
        <v>201689.99</v>
      </c>
      <c r="BJ97" s="40">
        <v>0</v>
      </c>
      <c r="BK97" s="40">
        <v>32600</v>
      </c>
      <c r="BL97" s="40">
        <v>0</v>
      </c>
      <c r="BM97" s="40">
        <v>0</v>
      </c>
      <c r="BN97" s="40">
        <v>0</v>
      </c>
      <c r="BO97" s="40">
        <v>0</v>
      </c>
      <c r="BP97" s="40">
        <v>99617</v>
      </c>
      <c r="BQ97" s="40">
        <v>87984</v>
      </c>
      <c r="BR97" s="40">
        <v>608447.46</v>
      </c>
      <c r="BS97" s="40">
        <v>317694</v>
      </c>
      <c r="BT97" s="40">
        <v>106053</v>
      </c>
      <c r="BU97" s="40">
        <v>273940</v>
      </c>
      <c r="BV97" s="40">
        <v>136578</v>
      </c>
      <c r="BW97" s="40">
        <v>67000</v>
      </c>
      <c r="BX97" s="40">
        <v>120600</v>
      </c>
      <c r="BY97" s="40">
        <v>0</v>
      </c>
      <c r="BZ97" s="40">
        <v>108400</v>
      </c>
      <c r="CA97" s="40">
        <v>5700</v>
      </c>
      <c r="CB97" s="40">
        <v>0</v>
      </c>
      <c r="CC97" s="40">
        <v>64290</v>
      </c>
      <c r="CD97" s="40">
        <v>0</v>
      </c>
      <c r="CE97" s="40">
        <v>1791.18</v>
      </c>
      <c r="CF97" s="40">
        <v>113000</v>
      </c>
      <c r="CG97" s="40">
        <v>193000</v>
      </c>
      <c r="CH97" s="40">
        <v>0</v>
      </c>
      <c r="CI97" s="40">
        <v>65216.5</v>
      </c>
      <c r="CJ97" s="40">
        <v>0</v>
      </c>
      <c r="CK97" s="40">
        <v>77875</v>
      </c>
      <c r="CL97" s="40">
        <v>0</v>
      </c>
      <c r="CO97" t="str">
        <f>VLOOKUP(A97,[1]รายการ!$A$14:$D$161,3,FALSE)</f>
        <v>MC</v>
      </c>
      <c r="CP97" t="str">
        <f>VLOOKUP(A97,[1]รายการ!$A$14:$D$161,4,FALSE)</f>
        <v>บำรุง</v>
      </c>
    </row>
    <row r="98" spans="1:94" s="36" customFormat="1">
      <c r="A98" s="39" t="s">
        <v>2006</v>
      </c>
      <c r="B98" s="39" t="s">
        <v>2007</v>
      </c>
      <c r="C98" s="40">
        <v>100000</v>
      </c>
      <c r="D98" s="40">
        <v>0</v>
      </c>
      <c r="E98" s="40">
        <v>0</v>
      </c>
      <c r="F98" s="40">
        <v>3500</v>
      </c>
      <c r="G98" s="40">
        <v>0</v>
      </c>
      <c r="H98" s="40">
        <v>0</v>
      </c>
      <c r="I98" s="40">
        <v>0</v>
      </c>
      <c r="J98" s="40">
        <v>61025</v>
      </c>
      <c r="K98" s="40">
        <v>37100</v>
      </c>
      <c r="L98" s="40">
        <v>104650</v>
      </c>
      <c r="M98" s="40">
        <v>0</v>
      </c>
      <c r="N98" s="40">
        <v>0</v>
      </c>
      <c r="O98" s="40">
        <v>0</v>
      </c>
      <c r="P98" s="40">
        <v>209000</v>
      </c>
      <c r="Q98" s="40">
        <v>132000</v>
      </c>
      <c r="R98" s="40">
        <v>49153</v>
      </c>
      <c r="S98" s="40">
        <v>292000</v>
      </c>
      <c r="T98" s="40">
        <v>315000</v>
      </c>
      <c r="U98" s="40">
        <v>0</v>
      </c>
      <c r="V98" s="40">
        <v>0</v>
      </c>
      <c r="W98" s="40">
        <v>0</v>
      </c>
      <c r="X98" s="40">
        <v>0</v>
      </c>
      <c r="Y98" s="40">
        <v>179500</v>
      </c>
      <c r="Z98" s="40">
        <v>15500</v>
      </c>
      <c r="AA98" s="40">
        <v>197000</v>
      </c>
      <c r="AB98" s="40">
        <v>0</v>
      </c>
      <c r="AC98" s="40">
        <v>0</v>
      </c>
      <c r="AD98" s="40">
        <v>133000</v>
      </c>
      <c r="AE98" s="40">
        <v>0</v>
      </c>
      <c r="AF98" s="40">
        <v>0</v>
      </c>
      <c r="AG98" s="40">
        <v>959300</v>
      </c>
      <c r="AH98" s="40">
        <v>0</v>
      </c>
      <c r="AI98" s="40">
        <v>0</v>
      </c>
      <c r="AJ98" s="40">
        <v>15000</v>
      </c>
      <c r="AK98" s="40">
        <v>522119</v>
      </c>
      <c r="AL98" s="40">
        <v>33500</v>
      </c>
      <c r="AM98" s="40">
        <v>0</v>
      </c>
      <c r="AN98" s="40">
        <v>59200</v>
      </c>
      <c r="AO98" s="40">
        <v>0</v>
      </c>
      <c r="AP98" s="40">
        <v>0</v>
      </c>
      <c r="AQ98" s="40">
        <v>170000</v>
      </c>
      <c r="AR98" s="40">
        <v>0</v>
      </c>
      <c r="AS98" s="40">
        <v>49740</v>
      </c>
      <c r="AT98" s="40">
        <v>267263.83</v>
      </c>
      <c r="AU98" s="40">
        <v>0</v>
      </c>
      <c r="AV98" s="40">
        <v>0</v>
      </c>
      <c r="AW98" s="40">
        <v>5000</v>
      </c>
      <c r="AX98" s="40">
        <v>0</v>
      </c>
      <c r="AY98" s="40">
        <v>474000</v>
      </c>
      <c r="AZ98" s="40">
        <v>0</v>
      </c>
      <c r="BA98" s="40">
        <v>0</v>
      </c>
      <c r="BB98" s="40">
        <v>37000</v>
      </c>
      <c r="BC98" s="40">
        <v>0</v>
      </c>
      <c r="BD98" s="40">
        <v>50960</v>
      </c>
      <c r="BE98" s="40">
        <v>0</v>
      </c>
      <c r="BF98" s="40">
        <v>0</v>
      </c>
      <c r="BG98" s="40">
        <v>0</v>
      </c>
      <c r="BH98" s="40">
        <v>0</v>
      </c>
      <c r="BI98" s="40">
        <v>0</v>
      </c>
      <c r="BJ98" s="40">
        <v>0</v>
      </c>
      <c r="BK98" s="40">
        <v>0</v>
      </c>
      <c r="BL98" s="40">
        <v>0</v>
      </c>
      <c r="BM98" s="40">
        <v>0</v>
      </c>
      <c r="BN98" s="40">
        <v>359218</v>
      </c>
      <c r="BO98" s="40">
        <v>0</v>
      </c>
      <c r="BP98" s="40">
        <v>24240</v>
      </c>
      <c r="BQ98" s="40">
        <v>0</v>
      </c>
      <c r="BR98" s="40">
        <v>0</v>
      </c>
      <c r="BS98" s="40">
        <v>490000</v>
      </c>
      <c r="BT98" s="40">
        <v>0</v>
      </c>
      <c r="BU98" s="40">
        <v>691000</v>
      </c>
      <c r="BV98" s="40">
        <v>436048.39</v>
      </c>
      <c r="BW98" s="40">
        <v>1120891</v>
      </c>
      <c r="BX98" s="40">
        <v>0</v>
      </c>
      <c r="BY98" s="40">
        <v>0</v>
      </c>
      <c r="BZ98" s="40">
        <v>1608100</v>
      </c>
      <c r="CA98" s="40">
        <v>561000</v>
      </c>
      <c r="CB98" s="40">
        <v>0</v>
      </c>
      <c r="CC98" s="40">
        <v>197500</v>
      </c>
      <c r="CD98" s="40">
        <v>0</v>
      </c>
      <c r="CE98" s="40">
        <v>0</v>
      </c>
      <c r="CF98" s="40">
        <v>694079</v>
      </c>
      <c r="CG98" s="40">
        <v>0</v>
      </c>
      <c r="CH98" s="40">
        <v>0</v>
      </c>
      <c r="CI98" s="40">
        <v>0</v>
      </c>
      <c r="CJ98" s="40">
        <v>0</v>
      </c>
      <c r="CK98" s="40">
        <v>65300</v>
      </c>
      <c r="CL98" s="40">
        <v>0</v>
      </c>
      <c r="CO98" t="str">
        <f>VLOOKUP(A98,[1]รายการ!$A$14:$D$161,3,FALSE)</f>
        <v>MC</v>
      </c>
      <c r="CP98" t="str">
        <f>VLOOKUP(A98,[1]รายการ!$A$14:$D$161,4,FALSE)</f>
        <v>บำรุง</v>
      </c>
    </row>
    <row r="99" spans="1:94" s="36" customFormat="1">
      <c r="A99" s="39" t="s">
        <v>2008</v>
      </c>
      <c r="B99" s="39" t="s">
        <v>2009</v>
      </c>
      <c r="C99" s="40">
        <v>5026745.3499999996</v>
      </c>
      <c r="D99" s="40">
        <v>725026.7</v>
      </c>
      <c r="E99" s="40">
        <v>648287.1</v>
      </c>
      <c r="F99" s="40">
        <v>804367.6</v>
      </c>
      <c r="G99" s="40">
        <v>589081</v>
      </c>
      <c r="H99" s="40">
        <v>661160.73</v>
      </c>
      <c r="I99" s="40">
        <v>1180800.3</v>
      </c>
      <c r="J99" s="40">
        <v>1343455</v>
      </c>
      <c r="K99" s="40">
        <v>1140329.6000000001</v>
      </c>
      <c r="L99" s="40">
        <v>563751.07999999996</v>
      </c>
      <c r="M99" s="40">
        <v>1319483.69</v>
      </c>
      <c r="N99" s="40">
        <v>380402.1</v>
      </c>
      <c r="O99" s="40">
        <v>1984127.2</v>
      </c>
      <c r="P99" s="40">
        <v>963525.66</v>
      </c>
      <c r="Q99" s="40">
        <v>1327648.42</v>
      </c>
      <c r="R99" s="40">
        <v>1189905.1000000001</v>
      </c>
      <c r="S99" s="40">
        <v>922257</v>
      </c>
      <c r="T99" s="40">
        <v>782392.2</v>
      </c>
      <c r="U99" s="40">
        <v>556494.69999999995</v>
      </c>
      <c r="V99" s="40">
        <v>397565</v>
      </c>
      <c r="W99" s="40">
        <v>6041737.5</v>
      </c>
      <c r="X99" s="40">
        <v>403149.36</v>
      </c>
      <c r="Y99" s="40">
        <v>1364369</v>
      </c>
      <c r="Z99" s="40">
        <v>1291303</v>
      </c>
      <c r="AA99" s="40">
        <v>738906.16</v>
      </c>
      <c r="AB99" s="40">
        <v>649617.80000000005</v>
      </c>
      <c r="AC99" s="40">
        <v>404229</v>
      </c>
      <c r="AD99" s="40">
        <v>1015689.9</v>
      </c>
      <c r="AE99" s="40">
        <v>728233</v>
      </c>
      <c r="AF99" s="40">
        <v>589372.1</v>
      </c>
      <c r="AG99" s="40">
        <v>970569.2</v>
      </c>
      <c r="AH99" s="40">
        <v>871393.7</v>
      </c>
      <c r="AI99" s="40">
        <v>775102.4</v>
      </c>
      <c r="AJ99" s="40">
        <v>607971.1</v>
      </c>
      <c r="AK99" s="40">
        <v>5296670.2300000004</v>
      </c>
      <c r="AL99" s="40">
        <v>919405.8</v>
      </c>
      <c r="AM99" s="40">
        <v>514606.8</v>
      </c>
      <c r="AN99" s="40">
        <v>1183754.51</v>
      </c>
      <c r="AO99" s="40">
        <v>1290113.8</v>
      </c>
      <c r="AP99" s="40">
        <v>1082380.1000000001</v>
      </c>
      <c r="AQ99" s="40">
        <v>442230</v>
      </c>
      <c r="AR99" s="40">
        <v>2690065.18</v>
      </c>
      <c r="AS99" s="40">
        <v>949669.65</v>
      </c>
      <c r="AT99" s="40">
        <v>2828064.5</v>
      </c>
      <c r="AU99" s="40">
        <v>1325794.02</v>
      </c>
      <c r="AV99" s="40">
        <v>927858</v>
      </c>
      <c r="AW99" s="40">
        <v>322119.09999999998</v>
      </c>
      <c r="AX99" s="40">
        <v>540067.14</v>
      </c>
      <c r="AY99" s="40">
        <v>514965.1</v>
      </c>
      <c r="AZ99" s="40">
        <v>562222.07999999996</v>
      </c>
      <c r="BA99" s="40">
        <v>1727745.7</v>
      </c>
      <c r="BB99" s="40">
        <v>536487.12</v>
      </c>
      <c r="BC99" s="40">
        <v>1675559.43</v>
      </c>
      <c r="BD99" s="40">
        <v>1088942.7</v>
      </c>
      <c r="BE99" s="40">
        <v>346162.86</v>
      </c>
      <c r="BF99" s="40">
        <v>610152.43999999994</v>
      </c>
      <c r="BG99" s="40">
        <v>1877706.8</v>
      </c>
      <c r="BH99" s="40">
        <v>284021</v>
      </c>
      <c r="BI99" s="40">
        <v>266480</v>
      </c>
      <c r="BJ99" s="40">
        <v>885917</v>
      </c>
      <c r="BK99" s="40">
        <v>719698.01</v>
      </c>
      <c r="BL99" s="40">
        <v>2187781.2999999998</v>
      </c>
      <c r="BM99" s="40">
        <v>711555.75</v>
      </c>
      <c r="BN99" s="40">
        <v>973122.1</v>
      </c>
      <c r="BO99" s="40">
        <v>895427</v>
      </c>
      <c r="BP99" s="40">
        <v>1097947.5</v>
      </c>
      <c r="BQ99" s="40">
        <v>521526.76</v>
      </c>
      <c r="BR99" s="40">
        <v>6282128.2300000004</v>
      </c>
      <c r="BS99" s="40">
        <v>625487</v>
      </c>
      <c r="BT99" s="40">
        <v>766430</v>
      </c>
      <c r="BU99" s="40">
        <v>1207904.3</v>
      </c>
      <c r="BV99" s="40">
        <v>246759.9</v>
      </c>
      <c r="BW99" s="40">
        <v>668043.97</v>
      </c>
      <c r="BX99" s="40">
        <v>1524644.7</v>
      </c>
      <c r="BY99" s="40">
        <v>541589.19999999995</v>
      </c>
      <c r="BZ99" s="40">
        <v>602498</v>
      </c>
      <c r="CA99" s="40">
        <v>723156.9</v>
      </c>
      <c r="CB99" s="40">
        <v>1338700</v>
      </c>
      <c r="CC99" s="40">
        <v>1696754</v>
      </c>
      <c r="CD99" s="40">
        <v>1242726.7</v>
      </c>
      <c r="CE99" s="40">
        <v>860205.68</v>
      </c>
      <c r="CF99" s="40">
        <v>667407.80000000005</v>
      </c>
      <c r="CG99" s="40">
        <v>627670.09</v>
      </c>
      <c r="CH99" s="40">
        <v>702476</v>
      </c>
      <c r="CI99" s="40">
        <v>438192.46</v>
      </c>
      <c r="CJ99" s="40">
        <v>1575782.45</v>
      </c>
      <c r="CK99" s="40">
        <v>473318.6</v>
      </c>
      <c r="CL99" s="40">
        <v>375834.7</v>
      </c>
      <c r="CO99" t="str">
        <f>VLOOKUP(A99,[1]รายการ!$A$14:$D$161,3,FALSE)</f>
        <v>MC</v>
      </c>
      <c r="CP99" t="str">
        <f>VLOOKUP(A99,[1]รายการ!$A$14:$D$161,4,FALSE)</f>
        <v>บำรุง</v>
      </c>
    </row>
    <row r="100" spans="1:94" s="36" customFormat="1">
      <c r="A100" s="39" t="s">
        <v>2010</v>
      </c>
      <c r="B100" s="39" t="s">
        <v>2011</v>
      </c>
      <c r="C100" s="40">
        <v>1201400</v>
      </c>
      <c r="D100" s="40">
        <v>0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1239270</v>
      </c>
      <c r="S100" s="40">
        <v>25200</v>
      </c>
      <c r="T100" s="40">
        <v>659237</v>
      </c>
      <c r="U100" s="40">
        <v>30240</v>
      </c>
      <c r="V100" s="40">
        <v>0</v>
      </c>
      <c r="W100" s="40">
        <v>513430.75</v>
      </c>
      <c r="X100" s="40">
        <v>150000</v>
      </c>
      <c r="Y100" s="40">
        <v>0</v>
      </c>
      <c r="Z100" s="40">
        <v>0</v>
      </c>
      <c r="AA100" s="40">
        <v>0</v>
      </c>
      <c r="AB100" s="40">
        <v>0</v>
      </c>
      <c r="AC100" s="40">
        <v>0</v>
      </c>
      <c r="AD100" s="40">
        <v>0</v>
      </c>
      <c r="AE100" s="40">
        <v>0</v>
      </c>
      <c r="AF100" s="40">
        <v>0</v>
      </c>
      <c r="AG100" s="40">
        <v>0</v>
      </c>
      <c r="AH100" s="40">
        <v>0</v>
      </c>
      <c r="AI100" s="40">
        <v>0</v>
      </c>
      <c r="AJ100" s="40">
        <v>0</v>
      </c>
      <c r="AK100" s="40">
        <v>4679550</v>
      </c>
      <c r="AL100" s="40">
        <v>0</v>
      </c>
      <c r="AM100" s="40">
        <v>0</v>
      </c>
      <c r="AN100" s="40">
        <v>0</v>
      </c>
      <c r="AO100" s="40">
        <v>0</v>
      </c>
      <c r="AP100" s="40">
        <v>0</v>
      </c>
      <c r="AQ100" s="40">
        <v>0</v>
      </c>
      <c r="AR100" s="40">
        <v>0</v>
      </c>
      <c r="AS100" s="40">
        <v>0</v>
      </c>
      <c r="AT100" s="40">
        <v>782500</v>
      </c>
      <c r="AU100" s="40">
        <v>0</v>
      </c>
      <c r="AV100" s="40">
        <v>338880</v>
      </c>
      <c r="AW100" s="40">
        <v>0</v>
      </c>
      <c r="AX100" s="40">
        <v>0</v>
      </c>
      <c r="AY100" s="40">
        <v>0</v>
      </c>
      <c r="AZ100" s="40">
        <v>0</v>
      </c>
      <c r="BA100" s="40">
        <v>1677252.99</v>
      </c>
      <c r="BB100" s="40">
        <v>471840</v>
      </c>
      <c r="BC100" s="40">
        <v>6511960</v>
      </c>
      <c r="BD100" s="40">
        <v>6230754</v>
      </c>
      <c r="BE100" s="40">
        <v>463400</v>
      </c>
      <c r="BF100" s="40">
        <v>19300</v>
      </c>
      <c r="BG100" s="40">
        <v>20800</v>
      </c>
      <c r="BH100" s="40">
        <v>0</v>
      </c>
      <c r="BI100" s="40">
        <v>0</v>
      </c>
      <c r="BJ100" s="40">
        <v>0</v>
      </c>
      <c r="BK100" s="40">
        <v>0</v>
      </c>
      <c r="BL100" s="40">
        <v>4774422.8</v>
      </c>
      <c r="BM100" s="40">
        <v>1506516</v>
      </c>
      <c r="BN100" s="40">
        <v>992899</v>
      </c>
      <c r="BO100" s="40">
        <v>1127581.44</v>
      </c>
      <c r="BP100" s="40">
        <v>944400</v>
      </c>
      <c r="BQ100" s="40">
        <v>1068410</v>
      </c>
      <c r="BR100" s="40">
        <v>15483205</v>
      </c>
      <c r="BS100" s="40">
        <v>936000</v>
      </c>
      <c r="BT100" s="40">
        <v>0</v>
      </c>
      <c r="BU100" s="40">
        <v>2489340.42</v>
      </c>
      <c r="BV100" s="40">
        <v>0</v>
      </c>
      <c r="BW100" s="40">
        <v>0</v>
      </c>
      <c r="BX100" s="40">
        <v>2076000</v>
      </c>
      <c r="BY100" s="40">
        <v>3600</v>
      </c>
      <c r="BZ100" s="40">
        <v>0</v>
      </c>
      <c r="CA100" s="40">
        <v>106893</v>
      </c>
      <c r="CB100" s="40">
        <v>0</v>
      </c>
      <c r="CC100" s="40">
        <v>22200</v>
      </c>
      <c r="CD100" s="40">
        <v>1300000</v>
      </c>
      <c r="CE100" s="40">
        <v>0</v>
      </c>
      <c r="CF100" s="40">
        <v>0</v>
      </c>
      <c r="CG100" s="40">
        <v>0</v>
      </c>
      <c r="CH100" s="40">
        <v>0</v>
      </c>
      <c r="CI100" s="40">
        <v>0</v>
      </c>
      <c r="CJ100" s="40">
        <v>2561885.0499999998</v>
      </c>
      <c r="CK100" s="40">
        <v>0</v>
      </c>
      <c r="CL100" s="40">
        <v>0</v>
      </c>
      <c r="CO100" t="str">
        <f>VLOOKUP(A100,[1]รายการ!$A$14:$D$161,3,FALSE)</f>
        <v>MC</v>
      </c>
      <c r="CP100" t="str">
        <f>VLOOKUP(A100,[1]รายการ!$A$14:$D$161,4,FALSE)</f>
        <v>บำรุง</v>
      </c>
    </row>
    <row r="101" spans="1:94" s="36" customFormat="1">
      <c r="A101" s="39" t="s">
        <v>2012</v>
      </c>
      <c r="B101" s="39" t="s">
        <v>2013</v>
      </c>
      <c r="C101" s="40">
        <v>2390900</v>
      </c>
      <c r="D101" s="40">
        <v>0</v>
      </c>
      <c r="E101" s="40">
        <v>0</v>
      </c>
      <c r="F101" s="40">
        <v>367100</v>
      </c>
      <c r="G101" s="40">
        <v>0</v>
      </c>
      <c r="H101" s="40">
        <v>471250</v>
      </c>
      <c r="I101" s="40">
        <v>0</v>
      </c>
      <c r="J101" s="40">
        <v>202720</v>
      </c>
      <c r="K101" s="40">
        <v>14570</v>
      </c>
      <c r="L101" s="40">
        <v>0</v>
      </c>
      <c r="M101" s="40">
        <v>468900</v>
      </c>
      <c r="N101" s="40">
        <v>0</v>
      </c>
      <c r="O101" s="40">
        <v>0</v>
      </c>
      <c r="P101" s="40">
        <v>0</v>
      </c>
      <c r="Q101" s="40">
        <v>0</v>
      </c>
      <c r="R101" s="40">
        <v>60750</v>
      </c>
      <c r="S101" s="40">
        <v>73862.75</v>
      </c>
      <c r="T101" s="40">
        <v>0</v>
      </c>
      <c r="U101" s="40">
        <v>10431</v>
      </c>
      <c r="V101" s="40">
        <v>6300</v>
      </c>
      <c r="W101" s="40">
        <v>0</v>
      </c>
      <c r="X101" s="40">
        <v>81050</v>
      </c>
      <c r="Y101" s="40">
        <v>53790</v>
      </c>
      <c r="Z101" s="40">
        <v>0</v>
      </c>
      <c r="AA101" s="40">
        <v>418850</v>
      </c>
      <c r="AB101" s="40">
        <v>266700</v>
      </c>
      <c r="AC101" s="40">
        <v>0</v>
      </c>
      <c r="AD101" s="40">
        <v>1512800</v>
      </c>
      <c r="AE101" s="40">
        <v>0</v>
      </c>
      <c r="AF101" s="40">
        <v>0</v>
      </c>
      <c r="AG101" s="40">
        <v>0</v>
      </c>
      <c r="AH101" s="40">
        <v>0</v>
      </c>
      <c r="AI101" s="40">
        <v>0</v>
      </c>
      <c r="AJ101" s="40">
        <v>86040</v>
      </c>
      <c r="AK101" s="40">
        <v>0</v>
      </c>
      <c r="AL101" s="40">
        <v>0</v>
      </c>
      <c r="AM101" s="40">
        <v>0</v>
      </c>
      <c r="AN101" s="40">
        <v>70900</v>
      </c>
      <c r="AO101" s="40">
        <v>0</v>
      </c>
      <c r="AP101" s="40">
        <v>178800</v>
      </c>
      <c r="AQ101" s="40">
        <v>66500</v>
      </c>
      <c r="AR101" s="40">
        <v>0</v>
      </c>
      <c r="AS101" s="40">
        <v>0</v>
      </c>
      <c r="AT101" s="40">
        <v>0</v>
      </c>
      <c r="AU101" s="40">
        <v>0</v>
      </c>
      <c r="AV101" s="40">
        <v>0</v>
      </c>
      <c r="AW101" s="40">
        <v>0</v>
      </c>
      <c r="AX101" s="40">
        <v>0</v>
      </c>
      <c r="AY101" s="40">
        <v>0</v>
      </c>
      <c r="AZ101" s="40">
        <v>0</v>
      </c>
      <c r="BA101" s="40">
        <v>0</v>
      </c>
      <c r="BB101" s="40">
        <v>0</v>
      </c>
      <c r="BC101" s="40">
        <v>0</v>
      </c>
      <c r="BD101" s="40">
        <v>4616477</v>
      </c>
      <c r="BE101" s="40">
        <v>985315</v>
      </c>
      <c r="BF101" s="40">
        <v>0</v>
      </c>
      <c r="BG101" s="40">
        <v>0</v>
      </c>
      <c r="BH101" s="40">
        <v>0</v>
      </c>
      <c r="BI101" s="40">
        <v>537700</v>
      </c>
      <c r="BJ101" s="40">
        <v>1028300</v>
      </c>
      <c r="BK101" s="40">
        <v>1346666</v>
      </c>
      <c r="BL101" s="40">
        <v>0</v>
      </c>
      <c r="BM101" s="40">
        <v>7800793</v>
      </c>
      <c r="BN101" s="40">
        <v>45800</v>
      </c>
      <c r="BO101" s="40">
        <v>4696.6499999999996</v>
      </c>
      <c r="BP101" s="40">
        <v>70500</v>
      </c>
      <c r="BQ101" s="40">
        <v>4727938</v>
      </c>
      <c r="BR101" s="40">
        <v>0</v>
      </c>
      <c r="BS101" s="40">
        <v>5784055</v>
      </c>
      <c r="BT101" s="40">
        <v>0</v>
      </c>
      <c r="BU101" s="40">
        <v>1883680</v>
      </c>
      <c r="BV101" s="40">
        <v>54570</v>
      </c>
      <c r="BW101" s="40">
        <v>0</v>
      </c>
      <c r="BX101" s="40">
        <v>0</v>
      </c>
      <c r="BY101" s="40">
        <v>469899.91</v>
      </c>
      <c r="BZ101" s="40">
        <v>62710</v>
      </c>
      <c r="CA101" s="40">
        <v>86800</v>
      </c>
      <c r="CB101" s="40">
        <v>0</v>
      </c>
      <c r="CC101" s="40">
        <v>262800</v>
      </c>
      <c r="CD101" s="40">
        <v>581400</v>
      </c>
      <c r="CE101" s="40">
        <v>0</v>
      </c>
      <c r="CF101" s="40">
        <v>1110500</v>
      </c>
      <c r="CG101" s="40">
        <v>1215250</v>
      </c>
      <c r="CH101" s="40">
        <v>0</v>
      </c>
      <c r="CI101" s="40">
        <v>2560</v>
      </c>
      <c r="CJ101" s="40">
        <v>0</v>
      </c>
      <c r="CK101" s="40">
        <v>658385</v>
      </c>
      <c r="CL101" s="40">
        <v>393540</v>
      </c>
      <c r="CO101" t="str">
        <f>VLOOKUP(A101,[1]รายการ!$A$14:$D$161,3,FALSE)</f>
        <v>MC</v>
      </c>
      <c r="CP101" t="str">
        <f>VLOOKUP(A101,[1]รายการ!$A$14:$D$161,4,FALSE)</f>
        <v>บำรุง</v>
      </c>
    </row>
    <row r="102" spans="1:94" s="36" customFormat="1">
      <c r="A102" s="39" t="s">
        <v>2014</v>
      </c>
      <c r="B102" s="39" t="s">
        <v>2015</v>
      </c>
      <c r="C102" s="40">
        <v>0</v>
      </c>
      <c r="D102" s="40">
        <v>0</v>
      </c>
      <c r="E102" s="40">
        <v>0</v>
      </c>
      <c r="F102" s="40">
        <v>3500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656444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27110</v>
      </c>
      <c r="T102" s="40">
        <v>0</v>
      </c>
      <c r="U102" s="40">
        <v>0</v>
      </c>
      <c r="V102" s="40">
        <v>0</v>
      </c>
      <c r="W102" s="40">
        <v>0</v>
      </c>
      <c r="X102" s="40">
        <v>0</v>
      </c>
      <c r="Y102" s="40">
        <v>0</v>
      </c>
      <c r="Z102" s="40">
        <v>0</v>
      </c>
      <c r="AA102" s="40">
        <v>0</v>
      </c>
      <c r="AB102" s="40">
        <v>0</v>
      </c>
      <c r="AC102" s="40">
        <v>0</v>
      </c>
      <c r="AD102" s="40">
        <v>0</v>
      </c>
      <c r="AE102" s="40">
        <v>3000</v>
      </c>
      <c r="AF102" s="40">
        <v>0</v>
      </c>
      <c r="AG102" s="40">
        <v>0</v>
      </c>
      <c r="AH102" s="40">
        <v>0</v>
      </c>
      <c r="AI102" s="40">
        <v>0</v>
      </c>
      <c r="AJ102" s="40">
        <v>0</v>
      </c>
      <c r="AK102" s="40">
        <v>0</v>
      </c>
      <c r="AL102" s="40">
        <v>0</v>
      </c>
      <c r="AM102" s="40">
        <v>0</v>
      </c>
      <c r="AN102" s="40">
        <v>0</v>
      </c>
      <c r="AO102" s="40">
        <v>0</v>
      </c>
      <c r="AP102" s="40">
        <v>0</v>
      </c>
      <c r="AQ102" s="40">
        <v>0</v>
      </c>
      <c r="AR102" s="40">
        <v>0</v>
      </c>
      <c r="AS102" s="40">
        <v>0</v>
      </c>
      <c r="AT102" s="40">
        <v>0</v>
      </c>
      <c r="AU102" s="40">
        <v>0</v>
      </c>
      <c r="AV102" s="40">
        <v>0</v>
      </c>
      <c r="AW102" s="40">
        <v>0</v>
      </c>
      <c r="AX102" s="40">
        <v>0</v>
      </c>
      <c r="AY102" s="40">
        <v>0</v>
      </c>
      <c r="AZ102" s="40">
        <v>0</v>
      </c>
      <c r="BA102" s="40">
        <v>0</v>
      </c>
      <c r="BB102" s="40">
        <v>0</v>
      </c>
      <c r="BC102" s="40">
        <v>0</v>
      </c>
      <c r="BD102" s="40">
        <v>0</v>
      </c>
      <c r="BE102" s="40">
        <v>0</v>
      </c>
      <c r="BF102" s="40">
        <v>0</v>
      </c>
      <c r="BG102" s="40">
        <v>0</v>
      </c>
      <c r="BH102" s="40">
        <v>0</v>
      </c>
      <c r="BI102" s="40">
        <v>0</v>
      </c>
      <c r="BJ102" s="40">
        <v>0</v>
      </c>
      <c r="BK102" s="40">
        <v>0</v>
      </c>
      <c r="BL102" s="40">
        <v>0</v>
      </c>
      <c r="BM102" s="40">
        <v>0</v>
      </c>
      <c r="BN102" s="40">
        <v>0</v>
      </c>
      <c r="BO102" s="40">
        <v>0</v>
      </c>
      <c r="BP102" s="40">
        <v>0</v>
      </c>
      <c r="BQ102" s="40">
        <v>10000</v>
      </c>
      <c r="BR102" s="40">
        <v>0</v>
      </c>
      <c r="BS102" s="40">
        <v>0</v>
      </c>
      <c r="BT102" s="40">
        <v>0</v>
      </c>
      <c r="BU102" s="40">
        <v>320000</v>
      </c>
      <c r="BV102" s="40">
        <v>0</v>
      </c>
      <c r="BW102" s="40">
        <v>0</v>
      </c>
      <c r="BX102" s="40">
        <v>0</v>
      </c>
      <c r="BY102" s="40">
        <v>0</v>
      </c>
      <c r="BZ102" s="40">
        <v>0</v>
      </c>
      <c r="CA102" s="40">
        <v>0</v>
      </c>
      <c r="CB102" s="40">
        <v>0</v>
      </c>
      <c r="CC102" s="40">
        <v>0</v>
      </c>
      <c r="CD102" s="40">
        <v>0</v>
      </c>
      <c r="CE102" s="40">
        <v>0</v>
      </c>
      <c r="CF102" s="40">
        <v>0</v>
      </c>
      <c r="CG102" s="40">
        <v>0</v>
      </c>
      <c r="CH102" s="40">
        <v>0</v>
      </c>
      <c r="CI102" s="40">
        <v>0</v>
      </c>
      <c r="CJ102" s="40">
        <v>0</v>
      </c>
      <c r="CK102" s="40">
        <v>0</v>
      </c>
      <c r="CL102" s="40">
        <v>0</v>
      </c>
      <c r="CO102" t="str">
        <f>VLOOKUP(A102,[1]รายการ!$A$14:$D$161,3,FALSE)</f>
        <v>MC</v>
      </c>
      <c r="CP102" t="str">
        <f>VLOOKUP(A102,[1]รายการ!$A$14:$D$161,4,FALSE)</f>
        <v>บำรุง</v>
      </c>
    </row>
    <row r="103" spans="1:94" s="36" customFormat="1">
      <c r="A103" s="39" t="s">
        <v>2016</v>
      </c>
      <c r="B103" s="39" t="s">
        <v>2017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453316.66</v>
      </c>
      <c r="L103" s="40">
        <v>0</v>
      </c>
      <c r="M103" s="40">
        <v>0</v>
      </c>
      <c r="N103" s="40">
        <v>0</v>
      </c>
      <c r="O103" s="40">
        <v>2685822.65</v>
      </c>
      <c r="P103" s="40">
        <v>0</v>
      </c>
      <c r="Q103" s="40">
        <v>0</v>
      </c>
      <c r="R103" s="40">
        <v>653400</v>
      </c>
      <c r="S103" s="40">
        <v>0</v>
      </c>
      <c r="T103" s="40">
        <v>385830</v>
      </c>
      <c r="U103" s="40">
        <v>0</v>
      </c>
      <c r="V103" s="40">
        <v>66400</v>
      </c>
      <c r="W103" s="40">
        <v>2448900</v>
      </c>
      <c r="X103" s="40">
        <v>0</v>
      </c>
      <c r="Y103" s="40">
        <v>244000</v>
      </c>
      <c r="Z103" s="40">
        <v>0</v>
      </c>
      <c r="AA103" s="40">
        <v>0</v>
      </c>
      <c r="AB103" s="40">
        <v>0</v>
      </c>
      <c r="AC103" s="40">
        <v>0</v>
      </c>
      <c r="AD103" s="40">
        <v>457680</v>
      </c>
      <c r="AE103" s="40">
        <v>0</v>
      </c>
      <c r="AF103" s="40">
        <v>0</v>
      </c>
      <c r="AG103" s="40">
        <v>0</v>
      </c>
      <c r="AH103" s="40">
        <v>0</v>
      </c>
      <c r="AI103" s="40">
        <v>0</v>
      </c>
      <c r="AJ103" s="40">
        <v>0</v>
      </c>
      <c r="AK103" s="40">
        <v>2300928</v>
      </c>
      <c r="AL103" s="40">
        <v>0</v>
      </c>
      <c r="AM103" s="40">
        <v>308160</v>
      </c>
      <c r="AN103" s="40">
        <v>0</v>
      </c>
      <c r="AO103" s="40">
        <v>0</v>
      </c>
      <c r="AP103" s="40">
        <v>0</v>
      </c>
      <c r="AQ103" s="40">
        <v>0</v>
      </c>
      <c r="AR103" s="40">
        <v>0</v>
      </c>
      <c r="AS103" s="40">
        <v>0</v>
      </c>
      <c r="AT103" s="40">
        <v>0</v>
      </c>
      <c r="AU103" s="40">
        <v>0</v>
      </c>
      <c r="AV103" s="40">
        <v>0</v>
      </c>
      <c r="AW103" s="40">
        <v>0</v>
      </c>
      <c r="AX103" s="40">
        <v>0</v>
      </c>
      <c r="AY103" s="40">
        <v>0</v>
      </c>
      <c r="AZ103" s="40">
        <v>228056</v>
      </c>
      <c r="BA103" s="40">
        <v>0</v>
      </c>
      <c r="BB103" s="40">
        <v>308160</v>
      </c>
      <c r="BC103" s="40">
        <v>0</v>
      </c>
      <c r="BD103" s="40">
        <v>674013</v>
      </c>
      <c r="BE103" s="40">
        <v>0</v>
      </c>
      <c r="BF103" s="40">
        <v>0</v>
      </c>
      <c r="BG103" s="40">
        <v>0</v>
      </c>
      <c r="BH103" s="40">
        <v>0</v>
      </c>
      <c r="BI103" s="40">
        <v>0</v>
      </c>
      <c r="BJ103" s="40">
        <v>0</v>
      </c>
      <c r="BK103" s="40">
        <v>0</v>
      </c>
      <c r="BL103" s="40">
        <v>0</v>
      </c>
      <c r="BM103" s="40">
        <v>485500</v>
      </c>
      <c r="BN103" s="40">
        <v>487065</v>
      </c>
      <c r="BO103" s="40">
        <v>467059.24</v>
      </c>
      <c r="BP103" s="40">
        <v>434520</v>
      </c>
      <c r="BQ103" s="40">
        <v>0</v>
      </c>
      <c r="BR103" s="40">
        <v>9852100</v>
      </c>
      <c r="BS103" s="40">
        <v>114000</v>
      </c>
      <c r="BT103" s="40">
        <v>0</v>
      </c>
      <c r="BU103" s="40">
        <v>2006400</v>
      </c>
      <c r="BV103" s="40">
        <v>0</v>
      </c>
      <c r="BW103" s="40">
        <v>0</v>
      </c>
      <c r="BX103" s="40">
        <v>0</v>
      </c>
      <c r="BY103" s="40">
        <v>0</v>
      </c>
      <c r="BZ103" s="40">
        <v>0</v>
      </c>
      <c r="CA103" s="40">
        <v>0</v>
      </c>
      <c r="CB103" s="40">
        <v>0</v>
      </c>
      <c r="CC103" s="40">
        <v>0</v>
      </c>
      <c r="CD103" s="40">
        <v>0</v>
      </c>
      <c r="CE103" s="40">
        <v>0</v>
      </c>
      <c r="CF103" s="40">
        <v>0</v>
      </c>
      <c r="CG103" s="40">
        <v>0</v>
      </c>
      <c r="CH103" s="40">
        <v>0</v>
      </c>
      <c r="CI103" s="40">
        <v>0</v>
      </c>
      <c r="CJ103" s="40">
        <v>0</v>
      </c>
      <c r="CK103" s="40">
        <v>0</v>
      </c>
      <c r="CL103" s="40">
        <v>0</v>
      </c>
      <c r="CO103" t="str">
        <f>VLOOKUP(A103,[1]รายการ!$A$14:$D$161,3,FALSE)</f>
        <v>MC</v>
      </c>
      <c r="CP103" t="str">
        <f>VLOOKUP(A103,[1]รายการ!$A$14:$D$161,4,FALSE)</f>
        <v>บำรุง</v>
      </c>
    </row>
    <row r="104" spans="1:94" s="36" customFormat="1">
      <c r="A104" s="39" t="s">
        <v>2018</v>
      </c>
      <c r="B104" s="39" t="s">
        <v>2019</v>
      </c>
      <c r="C104" s="40">
        <v>0</v>
      </c>
      <c r="D104" s="40">
        <v>837807.6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1236696</v>
      </c>
      <c r="X104" s="40">
        <v>2200</v>
      </c>
      <c r="Y104" s="40">
        <v>0</v>
      </c>
      <c r="Z104" s="40">
        <v>0</v>
      </c>
      <c r="AA104" s="40">
        <v>0</v>
      </c>
      <c r="AB104" s="40">
        <v>0</v>
      </c>
      <c r="AC104" s="40">
        <v>0</v>
      </c>
      <c r="AD104" s="40">
        <v>0</v>
      </c>
      <c r="AE104" s="40">
        <v>0</v>
      </c>
      <c r="AF104" s="40">
        <v>334422</v>
      </c>
      <c r="AG104" s="40">
        <v>0</v>
      </c>
      <c r="AH104" s="40">
        <v>0</v>
      </c>
      <c r="AI104" s="40">
        <v>0</v>
      </c>
      <c r="AJ104" s="40">
        <v>0</v>
      </c>
      <c r="AK104" s="40">
        <v>4618012.41</v>
      </c>
      <c r="AL104" s="40">
        <v>0</v>
      </c>
      <c r="AM104" s="40">
        <v>0</v>
      </c>
      <c r="AN104" s="40">
        <v>0</v>
      </c>
      <c r="AO104" s="40">
        <v>0</v>
      </c>
      <c r="AP104" s="40">
        <v>0</v>
      </c>
      <c r="AQ104" s="40">
        <v>0</v>
      </c>
      <c r="AR104" s="40">
        <v>0</v>
      </c>
      <c r="AS104" s="40">
        <v>0</v>
      </c>
      <c r="AT104" s="40">
        <v>0</v>
      </c>
      <c r="AU104" s="40">
        <v>0</v>
      </c>
      <c r="AV104" s="40">
        <v>0</v>
      </c>
      <c r="AW104" s="40">
        <v>0</v>
      </c>
      <c r="AX104" s="40">
        <v>0</v>
      </c>
      <c r="AY104" s="40">
        <v>0</v>
      </c>
      <c r="AZ104" s="40">
        <v>0</v>
      </c>
      <c r="BA104" s="40">
        <v>0</v>
      </c>
      <c r="BB104" s="40">
        <v>0</v>
      </c>
      <c r="BC104" s="40">
        <v>297751.5</v>
      </c>
      <c r="BD104" s="40">
        <v>0</v>
      </c>
      <c r="BE104" s="40">
        <v>0</v>
      </c>
      <c r="BF104" s="40">
        <v>0</v>
      </c>
      <c r="BG104" s="40">
        <v>0</v>
      </c>
      <c r="BH104" s="40">
        <v>0</v>
      </c>
      <c r="BI104" s="40">
        <v>0</v>
      </c>
      <c r="BJ104" s="40">
        <v>0</v>
      </c>
      <c r="BK104" s="40">
        <v>0</v>
      </c>
      <c r="BL104" s="40">
        <v>0</v>
      </c>
      <c r="BM104" s="40">
        <v>0</v>
      </c>
      <c r="BN104" s="40">
        <v>0</v>
      </c>
      <c r="BO104" s="40">
        <v>504048</v>
      </c>
      <c r="BP104" s="40">
        <v>0</v>
      </c>
      <c r="BQ104" s="40">
        <v>0</v>
      </c>
      <c r="BR104" s="40">
        <v>4341499.8</v>
      </c>
      <c r="BS104" s="40">
        <v>0</v>
      </c>
      <c r="BT104" s="40">
        <v>0</v>
      </c>
      <c r="BU104" s="40">
        <v>0</v>
      </c>
      <c r="BV104" s="40">
        <v>0</v>
      </c>
      <c r="BW104" s="40">
        <v>0</v>
      </c>
      <c r="BX104" s="40">
        <v>0</v>
      </c>
      <c r="BY104" s="40">
        <v>0</v>
      </c>
      <c r="BZ104" s="40">
        <v>0</v>
      </c>
      <c r="CA104" s="40">
        <v>0</v>
      </c>
      <c r="CB104" s="40">
        <v>0</v>
      </c>
      <c r="CC104" s="40">
        <v>0</v>
      </c>
      <c r="CD104" s="40">
        <v>0</v>
      </c>
      <c r="CE104" s="40">
        <v>0</v>
      </c>
      <c r="CF104" s="40">
        <v>0</v>
      </c>
      <c r="CG104" s="40">
        <v>0</v>
      </c>
      <c r="CH104" s="40">
        <v>0</v>
      </c>
      <c r="CI104" s="40">
        <v>0</v>
      </c>
      <c r="CJ104" s="40">
        <v>0</v>
      </c>
      <c r="CK104" s="40">
        <v>0</v>
      </c>
      <c r="CL104" s="40">
        <v>0</v>
      </c>
      <c r="CO104" t="str">
        <f>VLOOKUP(A104,[1]รายการ!$A$14:$D$161,3,FALSE)</f>
        <v>MC</v>
      </c>
      <c r="CP104" t="str">
        <f>VLOOKUP(A104,[1]รายการ!$A$14:$D$161,4,FALSE)</f>
        <v>บำรุง</v>
      </c>
    </row>
    <row r="105" spans="1:94" s="36" customFormat="1">
      <c r="A105" s="39" t="s">
        <v>2020</v>
      </c>
      <c r="B105" s="39" t="s">
        <v>2021</v>
      </c>
      <c r="C105" s="40">
        <v>1688530</v>
      </c>
      <c r="D105" s="40">
        <v>456510.69</v>
      </c>
      <c r="E105" s="40">
        <v>496951.57</v>
      </c>
      <c r="F105" s="40">
        <v>268602.40000000002</v>
      </c>
      <c r="G105" s="40">
        <v>186210</v>
      </c>
      <c r="H105" s="40">
        <v>113720</v>
      </c>
      <c r="I105" s="40">
        <v>639566.85</v>
      </c>
      <c r="J105" s="40">
        <v>479157</v>
      </c>
      <c r="K105" s="40">
        <v>231160.8</v>
      </c>
      <c r="L105" s="40">
        <v>271074</v>
      </c>
      <c r="M105" s="40">
        <v>1011044</v>
      </c>
      <c r="N105" s="40">
        <v>104666</v>
      </c>
      <c r="O105" s="40">
        <v>1723111.36</v>
      </c>
      <c r="P105" s="40">
        <v>305825.38</v>
      </c>
      <c r="Q105" s="40">
        <v>244277.92</v>
      </c>
      <c r="R105" s="40">
        <v>399016.92</v>
      </c>
      <c r="S105" s="40">
        <v>306299.98</v>
      </c>
      <c r="T105" s="40">
        <v>215001.12</v>
      </c>
      <c r="U105" s="40">
        <v>278768.71999999997</v>
      </c>
      <c r="V105" s="40">
        <v>116967.98</v>
      </c>
      <c r="W105" s="40">
        <v>2760039.34</v>
      </c>
      <c r="X105" s="40">
        <v>346595</v>
      </c>
      <c r="Y105" s="40">
        <v>951184</v>
      </c>
      <c r="Z105" s="40">
        <v>550840</v>
      </c>
      <c r="AA105" s="40">
        <v>157975</v>
      </c>
      <c r="AB105" s="40">
        <v>348756</v>
      </c>
      <c r="AC105" s="40">
        <v>98659</v>
      </c>
      <c r="AD105" s="40">
        <v>761508</v>
      </c>
      <c r="AE105" s="40">
        <v>242957</v>
      </c>
      <c r="AF105" s="40">
        <v>332160</v>
      </c>
      <c r="AG105" s="40">
        <v>436985.16</v>
      </c>
      <c r="AH105" s="40">
        <v>577692</v>
      </c>
      <c r="AI105" s="40">
        <v>308852.09999999998</v>
      </c>
      <c r="AJ105" s="40">
        <v>227865</v>
      </c>
      <c r="AK105" s="40">
        <v>3949742.12</v>
      </c>
      <c r="AL105" s="40">
        <v>266795.5</v>
      </c>
      <c r="AM105" s="40">
        <v>168621.48</v>
      </c>
      <c r="AN105" s="40">
        <v>634650.17000000004</v>
      </c>
      <c r="AO105" s="40">
        <v>422860.79</v>
      </c>
      <c r="AP105" s="40">
        <v>256232.35</v>
      </c>
      <c r="AQ105" s="40">
        <v>115315.56</v>
      </c>
      <c r="AR105" s="40">
        <v>1234517.76</v>
      </c>
      <c r="AS105" s="40">
        <v>212319.03</v>
      </c>
      <c r="AT105" s="40">
        <v>752739</v>
      </c>
      <c r="AU105" s="40">
        <v>707556</v>
      </c>
      <c r="AV105" s="40">
        <v>118096</v>
      </c>
      <c r="AW105" s="40">
        <v>172556.83</v>
      </c>
      <c r="AX105" s="40">
        <v>369966.68</v>
      </c>
      <c r="AY105" s="40">
        <v>176913</v>
      </c>
      <c r="AZ105" s="40">
        <v>226683</v>
      </c>
      <c r="BA105" s="40">
        <v>1467245.32</v>
      </c>
      <c r="BB105" s="40">
        <v>250316.81</v>
      </c>
      <c r="BC105" s="40">
        <v>201940.21</v>
      </c>
      <c r="BD105" s="40">
        <v>882053.6</v>
      </c>
      <c r="BE105" s="40">
        <v>234376.48</v>
      </c>
      <c r="BF105" s="40">
        <v>280336</v>
      </c>
      <c r="BG105" s="40">
        <v>1563176.84</v>
      </c>
      <c r="BH105" s="40">
        <v>150797.20000000001</v>
      </c>
      <c r="BI105" s="40">
        <v>0</v>
      </c>
      <c r="BJ105" s="40">
        <v>454308.6</v>
      </c>
      <c r="BK105" s="40">
        <v>329193.96999999997</v>
      </c>
      <c r="BL105" s="40">
        <v>1498194.7</v>
      </c>
      <c r="BM105" s="40">
        <v>616656</v>
      </c>
      <c r="BN105" s="40">
        <v>544156</v>
      </c>
      <c r="BO105" s="40">
        <v>178472</v>
      </c>
      <c r="BP105" s="40">
        <v>436259</v>
      </c>
      <c r="BQ105" s="40">
        <v>424818</v>
      </c>
      <c r="BR105" s="40">
        <v>10600175.5</v>
      </c>
      <c r="BS105" s="40">
        <v>567833</v>
      </c>
      <c r="BT105" s="40">
        <v>507543</v>
      </c>
      <c r="BU105" s="40">
        <v>3437244</v>
      </c>
      <c r="BV105" s="40">
        <v>197660</v>
      </c>
      <c r="BW105" s="40">
        <v>293488</v>
      </c>
      <c r="BX105" s="40">
        <v>1413760</v>
      </c>
      <c r="BY105" s="40">
        <v>237197</v>
      </c>
      <c r="BZ105" s="40">
        <v>283088</v>
      </c>
      <c r="CA105" s="40">
        <v>347243</v>
      </c>
      <c r="CB105" s="40">
        <v>145626</v>
      </c>
      <c r="CC105" s="40">
        <v>1182712.2</v>
      </c>
      <c r="CD105" s="40">
        <v>618826</v>
      </c>
      <c r="CE105" s="40">
        <v>820170</v>
      </c>
      <c r="CF105" s="40">
        <v>201123</v>
      </c>
      <c r="CG105" s="40">
        <v>338975</v>
      </c>
      <c r="CH105" s="40">
        <v>238160</v>
      </c>
      <c r="CI105" s="40">
        <v>285399</v>
      </c>
      <c r="CJ105" s="40">
        <v>1131676</v>
      </c>
      <c r="CK105" s="40">
        <v>295795</v>
      </c>
      <c r="CL105" s="40">
        <v>198657</v>
      </c>
      <c r="CO105" t="str">
        <f>VLOOKUP(A105,[1]รายการ!$A$14:$D$161,3,FALSE)</f>
        <v>MC</v>
      </c>
      <c r="CP105" t="str">
        <f>VLOOKUP(A105,[1]รายการ!$A$14:$D$161,4,FALSE)</f>
        <v>บำรุง</v>
      </c>
    </row>
    <row r="106" spans="1:94" s="36" customFormat="1">
      <c r="A106" s="39" t="s">
        <v>2022</v>
      </c>
      <c r="B106" s="39" t="s">
        <v>2023</v>
      </c>
      <c r="C106" s="40">
        <v>784912.35</v>
      </c>
      <c r="D106" s="40">
        <v>0</v>
      </c>
      <c r="E106" s="40">
        <v>0</v>
      </c>
      <c r="F106" s="40">
        <v>0</v>
      </c>
      <c r="G106" s="40">
        <v>0</v>
      </c>
      <c r="H106" s="40">
        <v>61900</v>
      </c>
      <c r="I106" s="40">
        <v>0</v>
      </c>
      <c r="J106" s="40">
        <v>19653590</v>
      </c>
      <c r="K106" s="40">
        <v>227526.03</v>
      </c>
      <c r="L106" s="40">
        <v>24685</v>
      </c>
      <c r="M106" s="40">
        <v>700</v>
      </c>
      <c r="N106" s="40">
        <v>20900</v>
      </c>
      <c r="O106" s="40">
        <v>22664280</v>
      </c>
      <c r="P106" s="40">
        <v>0</v>
      </c>
      <c r="Q106" s="40">
        <v>0</v>
      </c>
      <c r="R106" s="40">
        <v>20202</v>
      </c>
      <c r="S106" s="40">
        <v>0</v>
      </c>
      <c r="T106" s="40">
        <v>0</v>
      </c>
      <c r="U106" s="40">
        <v>0</v>
      </c>
      <c r="V106" s="40">
        <v>0</v>
      </c>
      <c r="W106" s="40">
        <v>4553600</v>
      </c>
      <c r="X106" s="40">
        <v>0</v>
      </c>
      <c r="Y106" s="40">
        <v>0</v>
      </c>
      <c r="Z106" s="40">
        <v>0</v>
      </c>
      <c r="AA106" s="40">
        <v>0</v>
      </c>
      <c r="AB106" s="40">
        <v>0</v>
      </c>
      <c r="AC106" s="40">
        <v>0</v>
      </c>
      <c r="AD106" s="40">
        <v>4849317</v>
      </c>
      <c r="AE106" s="40">
        <v>0</v>
      </c>
      <c r="AF106" s="40">
        <v>0</v>
      </c>
      <c r="AG106" s="40">
        <v>0</v>
      </c>
      <c r="AH106" s="40">
        <v>0</v>
      </c>
      <c r="AI106" s="40">
        <v>0</v>
      </c>
      <c r="AJ106" s="40">
        <v>0</v>
      </c>
      <c r="AK106" s="40">
        <v>64785211.060000002</v>
      </c>
      <c r="AL106" s="40">
        <v>0</v>
      </c>
      <c r="AM106" s="40">
        <v>0</v>
      </c>
      <c r="AN106" s="40">
        <v>0</v>
      </c>
      <c r="AO106" s="40">
        <v>0</v>
      </c>
      <c r="AP106" s="40">
        <v>0</v>
      </c>
      <c r="AQ106" s="40">
        <v>0</v>
      </c>
      <c r="AR106" s="40">
        <v>23026250</v>
      </c>
      <c r="AS106" s="40">
        <v>1634219</v>
      </c>
      <c r="AT106" s="40">
        <v>0</v>
      </c>
      <c r="AU106" s="40">
        <v>0</v>
      </c>
      <c r="AV106" s="40">
        <v>0</v>
      </c>
      <c r="AW106" s="40">
        <v>0</v>
      </c>
      <c r="AX106" s="40">
        <v>0</v>
      </c>
      <c r="AY106" s="40">
        <v>0</v>
      </c>
      <c r="AZ106" s="40">
        <v>0</v>
      </c>
      <c r="BA106" s="40">
        <v>0</v>
      </c>
      <c r="BB106" s="40">
        <v>0</v>
      </c>
      <c r="BC106" s="40">
        <v>3997685.5</v>
      </c>
      <c r="BD106" s="40">
        <v>0</v>
      </c>
      <c r="BE106" s="40">
        <v>0</v>
      </c>
      <c r="BF106" s="40">
        <v>1079975</v>
      </c>
      <c r="BG106" s="40">
        <v>720000</v>
      </c>
      <c r="BH106" s="40">
        <v>0</v>
      </c>
      <c r="BI106" s="40">
        <v>18300</v>
      </c>
      <c r="BJ106" s="40">
        <v>0</v>
      </c>
      <c r="BK106" s="40">
        <v>0</v>
      </c>
      <c r="BL106" s="40">
        <v>1701339</v>
      </c>
      <c r="BM106" s="40">
        <v>0</v>
      </c>
      <c r="BN106" s="40">
        <v>0</v>
      </c>
      <c r="BO106" s="40">
        <v>0</v>
      </c>
      <c r="BP106" s="40">
        <v>0</v>
      </c>
      <c r="BQ106" s="40">
        <v>0</v>
      </c>
      <c r="BR106" s="40">
        <v>42672334.310000002</v>
      </c>
      <c r="BS106" s="40">
        <v>0</v>
      </c>
      <c r="BT106" s="40">
        <v>399838</v>
      </c>
      <c r="BU106" s="40">
        <v>36526750</v>
      </c>
      <c r="BV106" s="40">
        <v>0</v>
      </c>
      <c r="BW106" s="40">
        <v>0</v>
      </c>
      <c r="BX106" s="40">
        <v>7573500</v>
      </c>
      <c r="BY106" s="40">
        <v>0</v>
      </c>
      <c r="BZ106" s="40">
        <v>0</v>
      </c>
      <c r="CA106" s="40">
        <v>0</v>
      </c>
      <c r="CB106" s="40">
        <v>0</v>
      </c>
      <c r="CC106" s="40">
        <v>12993010</v>
      </c>
      <c r="CD106" s="40">
        <v>0</v>
      </c>
      <c r="CE106" s="40">
        <v>13209820</v>
      </c>
      <c r="CF106" s="40">
        <v>731656</v>
      </c>
      <c r="CG106" s="40">
        <v>0</v>
      </c>
      <c r="CH106" s="40">
        <v>29000</v>
      </c>
      <c r="CI106" s="40">
        <v>0</v>
      </c>
      <c r="CJ106" s="40">
        <v>9553611.3599999994</v>
      </c>
      <c r="CK106" s="40">
        <v>0</v>
      </c>
      <c r="CL106" s="40">
        <v>0</v>
      </c>
      <c r="CO106" t="str">
        <f>VLOOKUP(A106,[1]รายการ!$A$14:$D$161,3,FALSE)</f>
        <v>MC</v>
      </c>
      <c r="CP106" t="str">
        <f>VLOOKUP(A106,[1]รายการ!$A$14:$D$161,4,FALSE)</f>
        <v>บำรุง</v>
      </c>
    </row>
    <row r="107" spans="1:94" s="36" customFormat="1">
      <c r="A107" s="39" t="s">
        <v>2024</v>
      </c>
      <c r="B107" s="39" t="s">
        <v>2025</v>
      </c>
      <c r="C107" s="40">
        <v>7355756.9000000004</v>
      </c>
      <c r="D107" s="40">
        <v>2835471.25</v>
      </c>
      <c r="E107" s="40">
        <v>2110520</v>
      </c>
      <c r="F107" s="40">
        <v>361909</v>
      </c>
      <c r="G107" s="40">
        <v>851130</v>
      </c>
      <c r="H107" s="40">
        <v>3679079.04</v>
      </c>
      <c r="I107" s="40">
        <v>756057.03</v>
      </c>
      <c r="J107" s="40">
        <v>3991531.1</v>
      </c>
      <c r="K107" s="40">
        <v>408035</v>
      </c>
      <c r="L107" s="40">
        <v>3432505</v>
      </c>
      <c r="M107" s="40">
        <v>25898206.48</v>
      </c>
      <c r="N107" s="40">
        <v>482238.77</v>
      </c>
      <c r="O107" s="40">
        <v>7057302.96</v>
      </c>
      <c r="P107" s="40">
        <v>1519815.6</v>
      </c>
      <c r="Q107" s="40">
        <v>5229789.8899999997</v>
      </c>
      <c r="R107" s="40">
        <v>11523882.42</v>
      </c>
      <c r="S107" s="40">
        <v>605109.5</v>
      </c>
      <c r="T107" s="40">
        <v>5534390.5899999999</v>
      </c>
      <c r="U107" s="40">
        <v>3218066.97</v>
      </c>
      <c r="V107" s="40">
        <v>969059</v>
      </c>
      <c r="W107" s="40">
        <v>4987064.6500000004</v>
      </c>
      <c r="X107" s="40">
        <v>1936084</v>
      </c>
      <c r="Y107" s="40">
        <v>2232080.4</v>
      </c>
      <c r="Z107" s="40">
        <v>1766934.79</v>
      </c>
      <c r="AA107" s="40">
        <v>669941</v>
      </c>
      <c r="AB107" s="40">
        <v>784050.5</v>
      </c>
      <c r="AC107" s="40">
        <v>307160</v>
      </c>
      <c r="AD107" s="40">
        <v>3322776.88</v>
      </c>
      <c r="AE107" s="40">
        <v>370865</v>
      </c>
      <c r="AF107" s="40">
        <v>5667413.5</v>
      </c>
      <c r="AG107" s="40">
        <v>5030597.5</v>
      </c>
      <c r="AH107" s="40">
        <v>653845.85</v>
      </c>
      <c r="AI107" s="40">
        <v>258169.3</v>
      </c>
      <c r="AJ107" s="40">
        <v>949643</v>
      </c>
      <c r="AK107" s="40">
        <v>3916669.04</v>
      </c>
      <c r="AL107" s="40">
        <v>959969.86</v>
      </c>
      <c r="AM107" s="40">
        <v>363529.2</v>
      </c>
      <c r="AN107" s="40">
        <v>3424248.81</v>
      </c>
      <c r="AO107" s="40">
        <v>2021970.02</v>
      </c>
      <c r="AP107" s="40">
        <v>2063228.17</v>
      </c>
      <c r="AQ107" s="40">
        <v>482486.8</v>
      </c>
      <c r="AR107" s="40">
        <v>26795693.77</v>
      </c>
      <c r="AS107" s="40">
        <v>2576017.5099999998</v>
      </c>
      <c r="AT107" s="40">
        <v>2242410</v>
      </c>
      <c r="AU107" s="40">
        <v>6062756.79</v>
      </c>
      <c r="AV107" s="40">
        <v>2181458.06</v>
      </c>
      <c r="AW107" s="40">
        <v>375173.5</v>
      </c>
      <c r="AX107" s="40">
        <v>774295.67</v>
      </c>
      <c r="AY107" s="40">
        <v>2138535.5</v>
      </c>
      <c r="AZ107" s="40">
        <v>1567199.39</v>
      </c>
      <c r="BA107" s="40">
        <v>29211238.84</v>
      </c>
      <c r="BB107" s="40">
        <v>1744374</v>
      </c>
      <c r="BC107" s="40">
        <v>19112955.969999999</v>
      </c>
      <c r="BD107" s="40">
        <v>768979</v>
      </c>
      <c r="BE107" s="40">
        <v>188339</v>
      </c>
      <c r="BF107" s="40">
        <v>1582815.88</v>
      </c>
      <c r="BG107" s="40">
        <v>16646523.74</v>
      </c>
      <c r="BH107" s="40">
        <v>1138406.05</v>
      </c>
      <c r="BI107" s="40">
        <v>1102386.42</v>
      </c>
      <c r="BJ107" s="40">
        <v>635748.43999999994</v>
      </c>
      <c r="BK107" s="40">
        <v>548439.5</v>
      </c>
      <c r="BL107" s="40">
        <v>10035635.9</v>
      </c>
      <c r="BM107" s="40">
        <v>796676.01</v>
      </c>
      <c r="BN107" s="40">
        <v>1201253.03</v>
      </c>
      <c r="BO107" s="40">
        <v>5214575.45</v>
      </c>
      <c r="BP107" s="40">
        <v>1758324.48</v>
      </c>
      <c r="BQ107" s="40">
        <v>1068139.6499999999</v>
      </c>
      <c r="BR107" s="40">
        <v>21045165.039999999</v>
      </c>
      <c r="BS107" s="40">
        <v>6962933.1900000004</v>
      </c>
      <c r="BT107" s="40">
        <v>3759679.1</v>
      </c>
      <c r="BU107" s="40">
        <v>6880032.7800000003</v>
      </c>
      <c r="BV107" s="40">
        <v>9470773.3399999999</v>
      </c>
      <c r="BW107" s="40">
        <v>15697856.310000001</v>
      </c>
      <c r="BX107" s="40">
        <v>3922037.22</v>
      </c>
      <c r="BY107" s="40">
        <v>328165</v>
      </c>
      <c r="BZ107" s="40">
        <v>224190</v>
      </c>
      <c r="CA107" s="40">
        <v>3245006.92</v>
      </c>
      <c r="CB107" s="40">
        <v>6312390.6900000004</v>
      </c>
      <c r="CC107" s="40">
        <v>393216.63</v>
      </c>
      <c r="CD107" s="40">
        <v>6363250.1399999997</v>
      </c>
      <c r="CE107" s="40">
        <v>2052134.52</v>
      </c>
      <c r="CF107" s="40">
        <v>3378388.82</v>
      </c>
      <c r="CG107" s="40">
        <v>3991022.25</v>
      </c>
      <c r="CH107" s="40">
        <v>1220954.69</v>
      </c>
      <c r="CI107" s="40">
        <v>3039354.5</v>
      </c>
      <c r="CJ107" s="40">
        <v>8105006.4199999999</v>
      </c>
      <c r="CK107" s="40">
        <v>2349072.5</v>
      </c>
      <c r="CL107" s="40">
        <v>1821790.9</v>
      </c>
      <c r="CO107" t="str">
        <f>VLOOKUP(A107,[1]รายการ!$A$14:$D$161,3,FALSE)</f>
        <v>MC</v>
      </c>
      <c r="CP107" t="str">
        <f>VLOOKUP(A107,[1]รายการ!$A$14:$D$161,4,FALSE)</f>
        <v>บำรุง</v>
      </c>
    </row>
    <row r="108" spans="1:94" s="36" customFormat="1">
      <c r="A108" s="39" t="s">
        <v>2026</v>
      </c>
      <c r="B108" s="39" t="s">
        <v>2027</v>
      </c>
      <c r="C108" s="40">
        <v>14664880</v>
      </c>
      <c r="D108" s="40">
        <v>1277325</v>
      </c>
      <c r="E108" s="40">
        <v>1717870.2</v>
      </c>
      <c r="F108" s="40">
        <v>909770</v>
      </c>
      <c r="G108" s="40">
        <v>370920</v>
      </c>
      <c r="H108" s="40">
        <v>497905</v>
      </c>
      <c r="I108" s="40">
        <v>1862155.3</v>
      </c>
      <c r="J108" s="40">
        <v>1866324.2</v>
      </c>
      <c r="K108" s="40">
        <v>1545135</v>
      </c>
      <c r="L108" s="40">
        <v>906857</v>
      </c>
      <c r="M108" s="40">
        <v>5171741</v>
      </c>
      <c r="N108" s="40">
        <v>231840.2</v>
      </c>
      <c r="O108" s="40">
        <v>13805829</v>
      </c>
      <c r="P108" s="40">
        <v>1639000</v>
      </c>
      <c r="Q108" s="40">
        <v>1259926</v>
      </c>
      <c r="R108" s="40">
        <v>6583419</v>
      </c>
      <c r="S108" s="40">
        <v>1009491.5</v>
      </c>
      <c r="T108" s="40">
        <v>2057848</v>
      </c>
      <c r="U108" s="40">
        <v>1613315</v>
      </c>
      <c r="V108" s="40">
        <v>1115319.05</v>
      </c>
      <c r="W108" s="40">
        <v>27552941.129999999</v>
      </c>
      <c r="X108" s="40">
        <v>623453</v>
      </c>
      <c r="Y108" s="40">
        <v>369636.7</v>
      </c>
      <c r="Z108" s="40">
        <v>889125.1</v>
      </c>
      <c r="AA108" s="40">
        <v>336267</v>
      </c>
      <c r="AB108" s="40">
        <v>178020</v>
      </c>
      <c r="AC108" s="40">
        <v>4872.6400000000003</v>
      </c>
      <c r="AD108" s="40">
        <v>1880818.75</v>
      </c>
      <c r="AE108" s="40">
        <v>281525</v>
      </c>
      <c r="AF108" s="40">
        <v>138560.6</v>
      </c>
      <c r="AG108" s="40">
        <v>805346.4</v>
      </c>
      <c r="AH108" s="40">
        <v>10271533</v>
      </c>
      <c r="AI108" s="40">
        <v>829804</v>
      </c>
      <c r="AJ108" s="40">
        <v>349032.6</v>
      </c>
      <c r="AK108" s="40">
        <v>44242537</v>
      </c>
      <c r="AL108" s="40">
        <v>1367370.6</v>
      </c>
      <c r="AM108" s="40">
        <v>986836.5</v>
      </c>
      <c r="AN108" s="40">
        <v>1970062.5</v>
      </c>
      <c r="AO108" s="40">
        <v>1996841</v>
      </c>
      <c r="AP108" s="40">
        <v>1335520</v>
      </c>
      <c r="AQ108" s="40">
        <v>320705</v>
      </c>
      <c r="AR108" s="40">
        <v>8389106</v>
      </c>
      <c r="AS108" s="40">
        <v>927510</v>
      </c>
      <c r="AT108" s="40">
        <v>7393544.5</v>
      </c>
      <c r="AU108" s="40">
        <v>2228073.6</v>
      </c>
      <c r="AV108" s="40">
        <v>930988.1</v>
      </c>
      <c r="AW108" s="40">
        <v>544900</v>
      </c>
      <c r="AX108" s="40">
        <v>1182471</v>
      </c>
      <c r="AY108" s="40">
        <v>1450505</v>
      </c>
      <c r="AZ108" s="40">
        <v>669300</v>
      </c>
      <c r="BA108" s="40">
        <v>8822225</v>
      </c>
      <c r="BB108" s="40">
        <v>847135</v>
      </c>
      <c r="BC108" s="40">
        <v>19623460.699999999</v>
      </c>
      <c r="BD108" s="40">
        <v>5238693.0999999996</v>
      </c>
      <c r="BE108" s="40">
        <v>768216.5</v>
      </c>
      <c r="BF108" s="40">
        <v>592317.5</v>
      </c>
      <c r="BG108" s="40">
        <v>7158957.5</v>
      </c>
      <c r="BH108" s="40">
        <v>636014.4</v>
      </c>
      <c r="BI108" s="40">
        <v>519204.5</v>
      </c>
      <c r="BJ108" s="40">
        <v>1032822</v>
      </c>
      <c r="BK108" s="40">
        <v>949067</v>
      </c>
      <c r="BL108" s="40">
        <v>9952476.6500000004</v>
      </c>
      <c r="BM108" s="40">
        <v>3151616.46</v>
      </c>
      <c r="BN108" s="40">
        <v>3632142.4</v>
      </c>
      <c r="BO108" s="40">
        <v>5053610</v>
      </c>
      <c r="BP108" s="40">
        <v>2981643.5</v>
      </c>
      <c r="BQ108" s="40">
        <v>1259416.7</v>
      </c>
      <c r="BR108" s="40">
        <v>81425294.329999998</v>
      </c>
      <c r="BS108" s="40">
        <v>2513531.1</v>
      </c>
      <c r="BT108" s="40">
        <v>1310145</v>
      </c>
      <c r="BU108" s="40">
        <v>4127339.3</v>
      </c>
      <c r="BV108" s="40">
        <v>1469625</v>
      </c>
      <c r="BW108" s="40">
        <v>2311135</v>
      </c>
      <c r="BX108" s="40">
        <v>1800088</v>
      </c>
      <c r="BY108" s="40">
        <v>1384910.73</v>
      </c>
      <c r="BZ108" s="40">
        <v>1052024.7</v>
      </c>
      <c r="CA108" s="40">
        <v>2152775</v>
      </c>
      <c r="CB108" s="40">
        <v>2121860</v>
      </c>
      <c r="CC108" s="40">
        <v>5006563.7</v>
      </c>
      <c r="CD108" s="40">
        <v>1233179.6000000001</v>
      </c>
      <c r="CE108" s="40">
        <v>9437237.7599999998</v>
      </c>
      <c r="CF108" s="40">
        <v>766339.6</v>
      </c>
      <c r="CG108" s="40">
        <v>248024</v>
      </c>
      <c r="CH108" s="40">
        <v>427970</v>
      </c>
      <c r="CI108" s="40">
        <v>603760.19999999995</v>
      </c>
      <c r="CJ108" s="40">
        <v>3336371</v>
      </c>
      <c r="CK108" s="40">
        <v>1086876.49</v>
      </c>
      <c r="CL108" s="40">
        <v>627049.5</v>
      </c>
      <c r="CO108" t="str">
        <f>VLOOKUP(A108,[1]รายการ!$A$14:$D$161,3,FALSE)</f>
        <v>MC</v>
      </c>
      <c r="CP108" t="str">
        <f>VLOOKUP(A108,[1]รายการ!$A$14:$D$161,4,FALSE)</f>
        <v>บำรุง</v>
      </c>
    </row>
    <row r="109" spans="1:94" s="36" customFormat="1">
      <c r="A109" s="39" t="s">
        <v>2028</v>
      </c>
      <c r="B109" s="39" t="s">
        <v>2029</v>
      </c>
      <c r="C109" s="40">
        <v>19128550</v>
      </c>
      <c r="D109" s="40">
        <v>0</v>
      </c>
      <c r="E109" s="40">
        <v>1252200</v>
      </c>
      <c r="F109" s="40">
        <v>1060820</v>
      </c>
      <c r="G109" s="40">
        <v>459275</v>
      </c>
      <c r="H109" s="40">
        <v>403127.02</v>
      </c>
      <c r="I109" s="40">
        <v>963724</v>
      </c>
      <c r="J109" s="40">
        <v>2359900</v>
      </c>
      <c r="K109" s="40">
        <v>0</v>
      </c>
      <c r="L109" s="40">
        <v>578750</v>
      </c>
      <c r="M109" s="40">
        <v>3589883.67</v>
      </c>
      <c r="N109" s="40">
        <v>34834.58</v>
      </c>
      <c r="O109" s="40">
        <v>21466830</v>
      </c>
      <c r="P109" s="40">
        <v>1944630</v>
      </c>
      <c r="Q109" s="40">
        <v>1580003</v>
      </c>
      <c r="R109" s="40">
        <v>2484372.5</v>
      </c>
      <c r="S109" s="40">
        <v>823125</v>
      </c>
      <c r="T109" s="40">
        <v>2016288</v>
      </c>
      <c r="U109" s="40">
        <v>961765</v>
      </c>
      <c r="V109" s="40">
        <v>142170</v>
      </c>
      <c r="W109" s="40">
        <v>50428967</v>
      </c>
      <c r="X109" s="40">
        <v>0</v>
      </c>
      <c r="Y109" s="40">
        <v>499800</v>
      </c>
      <c r="Z109" s="40">
        <v>0</v>
      </c>
      <c r="AA109" s="40">
        <v>0</v>
      </c>
      <c r="AB109" s="40">
        <v>0</v>
      </c>
      <c r="AC109" s="40">
        <v>0</v>
      </c>
      <c r="AD109" s="40">
        <v>3833350</v>
      </c>
      <c r="AE109" s="40">
        <v>0</v>
      </c>
      <c r="AF109" s="40">
        <v>0</v>
      </c>
      <c r="AG109" s="40">
        <v>0</v>
      </c>
      <c r="AH109" s="40">
        <v>0</v>
      </c>
      <c r="AI109" s="40">
        <v>6500</v>
      </c>
      <c r="AJ109" s="40">
        <v>0</v>
      </c>
      <c r="AK109" s="40">
        <v>62817661.799999997</v>
      </c>
      <c r="AL109" s="40">
        <v>0</v>
      </c>
      <c r="AM109" s="40">
        <v>0</v>
      </c>
      <c r="AN109" s="40">
        <v>0</v>
      </c>
      <c r="AO109" s="40">
        <v>0</v>
      </c>
      <c r="AP109" s="40">
        <v>0</v>
      </c>
      <c r="AQ109" s="40">
        <v>0</v>
      </c>
      <c r="AR109" s="40">
        <v>18315750</v>
      </c>
      <c r="AS109" s="40">
        <v>0</v>
      </c>
      <c r="AT109" s="40">
        <v>0</v>
      </c>
      <c r="AU109" s="40">
        <v>0</v>
      </c>
      <c r="AV109" s="40">
        <v>89470</v>
      </c>
      <c r="AW109" s="40">
        <v>0</v>
      </c>
      <c r="AX109" s="40">
        <v>0</v>
      </c>
      <c r="AY109" s="40">
        <v>111780</v>
      </c>
      <c r="AZ109" s="40">
        <v>0</v>
      </c>
      <c r="BA109" s="40">
        <v>7319433.54</v>
      </c>
      <c r="BB109" s="40">
        <v>0</v>
      </c>
      <c r="BC109" s="40">
        <v>9333250</v>
      </c>
      <c r="BD109" s="40">
        <v>6370900</v>
      </c>
      <c r="BE109" s="40">
        <v>543250</v>
      </c>
      <c r="BF109" s="40">
        <v>227800</v>
      </c>
      <c r="BG109" s="40">
        <v>8285860</v>
      </c>
      <c r="BH109" s="40">
        <v>0</v>
      </c>
      <c r="BI109" s="40">
        <v>0</v>
      </c>
      <c r="BJ109" s="40">
        <v>0</v>
      </c>
      <c r="BK109" s="40">
        <v>18000</v>
      </c>
      <c r="BL109" s="40">
        <v>21801592.850000001</v>
      </c>
      <c r="BM109" s="40">
        <v>1108245</v>
      </c>
      <c r="BN109" s="40">
        <v>1022005</v>
      </c>
      <c r="BO109" s="40">
        <v>1371045</v>
      </c>
      <c r="BP109" s="40">
        <v>592435</v>
      </c>
      <c r="BQ109" s="40">
        <v>213960</v>
      </c>
      <c r="BR109" s="40">
        <v>31679140</v>
      </c>
      <c r="BS109" s="40">
        <v>0</v>
      </c>
      <c r="BT109" s="40">
        <v>0</v>
      </c>
      <c r="BU109" s="40">
        <v>12364940</v>
      </c>
      <c r="BV109" s="40">
        <v>0</v>
      </c>
      <c r="BW109" s="40">
        <v>0</v>
      </c>
      <c r="BX109" s="40">
        <v>8254630</v>
      </c>
      <c r="BY109" s="40">
        <v>0</v>
      </c>
      <c r="BZ109" s="40">
        <v>0</v>
      </c>
      <c r="CA109" s="40">
        <v>0</v>
      </c>
      <c r="CB109" s="40">
        <v>0</v>
      </c>
      <c r="CC109" s="40">
        <v>8686575</v>
      </c>
      <c r="CD109" s="40">
        <v>94650</v>
      </c>
      <c r="CE109" s="40">
        <v>2026250</v>
      </c>
      <c r="CF109" s="40">
        <v>0</v>
      </c>
      <c r="CG109" s="40">
        <v>0</v>
      </c>
      <c r="CH109" s="40">
        <v>0</v>
      </c>
      <c r="CI109" s="40">
        <v>0</v>
      </c>
      <c r="CJ109" s="40">
        <v>11748512</v>
      </c>
      <c r="CK109" s="40">
        <v>0</v>
      </c>
      <c r="CL109" s="40">
        <v>0</v>
      </c>
      <c r="CO109" t="str">
        <f>VLOOKUP(A109,[1]รายการ!$A$14:$D$161,3,FALSE)</f>
        <v>MC</v>
      </c>
      <c r="CP109" t="str">
        <f>VLOOKUP(A109,[1]รายการ!$A$14:$D$161,4,FALSE)</f>
        <v>บำรุง</v>
      </c>
    </row>
    <row r="110" spans="1:94" s="36" customFormat="1">
      <c r="A110" s="39" t="s">
        <v>2030</v>
      </c>
      <c r="B110" s="39" t="s">
        <v>2031</v>
      </c>
      <c r="C110" s="40">
        <v>0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0">
        <v>0</v>
      </c>
      <c r="W110" s="40">
        <v>0</v>
      </c>
      <c r="X110" s="40">
        <v>0</v>
      </c>
      <c r="Y110" s="40">
        <v>0</v>
      </c>
      <c r="Z110" s="40">
        <v>0</v>
      </c>
      <c r="AA110" s="40">
        <v>0</v>
      </c>
      <c r="AB110" s="40">
        <v>0</v>
      </c>
      <c r="AC110" s="40">
        <v>0</v>
      </c>
      <c r="AD110" s="40">
        <v>0</v>
      </c>
      <c r="AE110" s="40">
        <v>0</v>
      </c>
      <c r="AF110" s="40">
        <v>0</v>
      </c>
      <c r="AG110" s="40">
        <v>0</v>
      </c>
      <c r="AH110" s="40">
        <v>0</v>
      </c>
      <c r="AI110" s="40">
        <v>0</v>
      </c>
      <c r="AJ110" s="40">
        <v>0</v>
      </c>
      <c r="AK110" s="40">
        <v>0</v>
      </c>
      <c r="AL110" s="40">
        <v>0</v>
      </c>
      <c r="AM110" s="40">
        <v>0</v>
      </c>
      <c r="AN110" s="40">
        <v>0</v>
      </c>
      <c r="AO110" s="40">
        <v>0</v>
      </c>
      <c r="AP110" s="40">
        <v>0</v>
      </c>
      <c r="AQ110" s="40">
        <v>0</v>
      </c>
      <c r="AR110" s="40">
        <v>0</v>
      </c>
      <c r="AS110" s="40">
        <v>0</v>
      </c>
      <c r="AT110" s="40">
        <v>0</v>
      </c>
      <c r="AU110" s="40">
        <v>0</v>
      </c>
      <c r="AV110" s="40">
        <v>0</v>
      </c>
      <c r="AW110" s="40">
        <v>0</v>
      </c>
      <c r="AX110" s="40">
        <v>0</v>
      </c>
      <c r="AY110" s="40">
        <v>0</v>
      </c>
      <c r="AZ110" s="40">
        <v>0</v>
      </c>
      <c r="BA110" s="40">
        <v>0</v>
      </c>
      <c r="BB110" s="40">
        <v>0</v>
      </c>
      <c r="BC110" s="40">
        <v>0</v>
      </c>
      <c r="BD110" s="40">
        <v>0</v>
      </c>
      <c r="BE110" s="40">
        <v>0</v>
      </c>
      <c r="BF110" s="40">
        <v>0</v>
      </c>
      <c r="BG110" s="40">
        <v>0</v>
      </c>
      <c r="BH110" s="40">
        <v>0</v>
      </c>
      <c r="BI110" s="40">
        <v>0</v>
      </c>
      <c r="BJ110" s="40">
        <v>0</v>
      </c>
      <c r="BK110" s="40">
        <v>0</v>
      </c>
      <c r="BL110" s="40">
        <v>0</v>
      </c>
      <c r="BM110" s="40">
        <v>0</v>
      </c>
      <c r="BN110" s="40">
        <v>0</v>
      </c>
      <c r="BO110" s="40">
        <v>0</v>
      </c>
      <c r="BP110" s="40">
        <v>0</v>
      </c>
      <c r="BQ110" s="40">
        <v>0</v>
      </c>
      <c r="BR110" s="40">
        <v>0</v>
      </c>
      <c r="BS110" s="40">
        <v>0</v>
      </c>
      <c r="BT110" s="40">
        <v>0</v>
      </c>
      <c r="BU110" s="40">
        <v>0</v>
      </c>
      <c r="BV110" s="40">
        <v>0</v>
      </c>
      <c r="BW110" s="40">
        <v>0</v>
      </c>
      <c r="BX110" s="40">
        <v>0</v>
      </c>
      <c r="BY110" s="40">
        <v>268.11</v>
      </c>
      <c r="BZ110" s="40">
        <v>0</v>
      </c>
      <c r="CA110" s="40">
        <v>0</v>
      </c>
      <c r="CB110" s="40">
        <v>0</v>
      </c>
      <c r="CC110" s="40">
        <v>0</v>
      </c>
      <c r="CD110" s="40">
        <v>0</v>
      </c>
      <c r="CE110" s="40">
        <v>0</v>
      </c>
      <c r="CF110" s="40">
        <v>25</v>
      </c>
      <c r="CG110" s="40">
        <v>0</v>
      </c>
      <c r="CH110" s="40">
        <v>0</v>
      </c>
      <c r="CI110" s="40">
        <v>0</v>
      </c>
      <c r="CJ110" s="40">
        <v>0</v>
      </c>
      <c r="CK110" s="40">
        <v>0</v>
      </c>
      <c r="CL110" s="40">
        <v>0</v>
      </c>
      <c r="CO110" t="str">
        <f>VLOOKUP(A110,[1]รายการ!$A$14:$D$161,3,FALSE)</f>
        <v>MC</v>
      </c>
      <c r="CP110" t="str">
        <f>VLOOKUP(A110,[1]รายการ!$A$14:$D$161,4,FALSE)</f>
        <v>บำรุง</v>
      </c>
    </row>
    <row r="111" spans="1:94" s="36" customFormat="1">
      <c r="A111" s="39" t="s">
        <v>2032</v>
      </c>
      <c r="B111" s="39" t="s">
        <v>2033</v>
      </c>
      <c r="C111" s="40">
        <v>424</v>
      </c>
      <c r="D111" s="40">
        <v>89</v>
      </c>
      <c r="E111" s="40">
        <v>82</v>
      </c>
      <c r="F111" s="40">
        <v>76</v>
      </c>
      <c r="G111" s="40">
        <v>46</v>
      </c>
      <c r="H111" s="40">
        <v>676</v>
      </c>
      <c r="I111" s="40">
        <v>64</v>
      </c>
      <c r="J111" s="40">
        <v>301</v>
      </c>
      <c r="K111" s="40">
        <v>52</v>
      </c>
      <c r="L111" s="40">
        <v>181.6</v>
      </c>
      <c r="M111" s="40">
        <v>166</v>
      </c>
      <c r="N111" s="40">
        <v>42</v>
      </c>
      <c r="O111" s="40">
        <v>282</v>
      </c>
      <c r="P111" s="40">
        <v>72</v>
      </c>
      <c r="Q111" s="40">
        <v>84</v>
      </c>
      <c r="R111" s="40">
        <v>144</v>
      </c>
      <c r="S111" s="40">
        <v>72</v>
      </c>
      <c r="T111" s="40">
        <v>66</v>
      </c>
      <c r="U111" s="40">
        <v>54</v>
      </c>
      <c r="V111" s="40">
        <v>36</v>
      </c>
      <c r="W111" s="40">
        <v>1545.5</v>
      </c>
      <c r="X111" s="40">
        <v>293</v>
      </c>
      <c r="Y111" s="40">
        <v>48</v>
      </c>
      <c r="Z111" s="40">
        <v>0</v>
      </c>
      <c r="AA111" s="40">
        <v>97</v>
      </c>
      <c r="AB111" s="40">
        <v>66</v>
      </c>
      <c r="AC111" s="40">
        <v>0</v>
      </c>
      <c r="AD111" s="40">
        <v>370</v>
      </c>
      <c r="AE111" s="40">
        <v>71</v>
      </c>
      <c r="AF111" s="40">
        <v>65</v>
      </c>
      <c r="AG111" s="40">
        <v>76</v>
      </c>
      <c r="AH111" s="40">
        <v>170</v>
      </c>
      <c r="AI111" s="40">
        <v>35</v>
      </c>
      <c r="AJ111" s="40">
        <v>24</v>
      </c>
      <c r="AK111" s="40">
        <v>44775.64</v>
      </c>
      <c r="AL111" s="40">
        <v>54</v>
      </c>
      <c r="AM111" s="40">
        <v>60</v>
      </c>
      <c r="AN111" s="40">
        <v>1143</v>
      </c>
      <c r="AO111" s="40">
        <v>72</v>
      </c>
      <c r="AP111" s="40">
        <v>48</v>
      </c>
      <c r="AQ111" s="40">
        <v>36</v>
      </c>
      <c r="AR111" s="40">
        <v>168</v>
      </c>
      <c r="AS111" s="40">
        <v>36</v>
      </c>
      <c r="AT111" s="40">
        <v>360.63</v>
      </c>
      <c r="AU111" s="40">
        <v>480.74</v>
      </c>
      <c r="AV111" s="40">
        <v>54</v>
      </c>
      <c r="AW111" s="40">
        <v>154</v>
      </c>
      <c r="AX111" s="40">
        <v>66</v>
      </c>
      <c r="AY111" s="40">
        <v>48</v>
      </c>
      <c r="AZ111" s="40">
        <v>54</v>
      </c>
      <c r="BA111" s="40">
        <v>371</v>
      </c>
      <c r="BB111" s="40">
        <v>72</v>
      </c>
      <c r="BC111" s="40">
        <v>26518.45</v>
      </c>
      <c r="BD111" s="40">
        <v>72</v>
      </c>
      <c r="BE111" s="40">
        <v>150</v>
      </c>
      <c r="BF111" s="40">
        <v>102</v>
      </c>
      <c r="BG111" s="40">
        <v>21232.32</v>
      </c>
      <c r="BH111" s="40">
        <v>36</v>
      </c>
      <c r="BI111" s="40">
        <v>18</v>
      </c>
      <c r="BJ111" s="40">
        <v>243</v>
      </c>
      <c r="BK111" s="40">
        <v>12</v>
      </c>
      <c r="BL111" s="40">
        <v>744</v>
      </c>
      <c r="BM111" s="40">
        <v>172</v>
      </c>
      <c r="BN111" s="40">
        <v>342</v>
      </c>
      <c r="BO111" s="40">
        <v>282</v>
      </c>
      <c r="BP111" s="40">
        <v>264</v>
      </c>
      <c r="BQ111" s="40">
        <v>2070</v>
      </c>
      <c r="BR111" s="40">
        <v>1073.1300000000001</v>
      </c>
      <c r="BS111" s="40">
        <v>78</v>
      </c>
      <c r="BT111" s="40">
        <v>88</v>
      </c>
      <c r="BU111" s="40">
        <v>2336.0700000000002</v>
      </c>
      <c r="BV111" s="40">
        <v>42</v>
      </c>
      <c r="BW111" s="40">
        <v>90</v>
      </c>
      <c r="BX111" s="40">
        <v>1523.36</v>
      </c>
      <c r="BY111" s="40">
        <v>414</v>
      </c>
      <c r="BZ111" s="40">
        <v>2430</v>
      </c>
      <c r="CA111" s="40">
        <v>60</v>
      </c>
      <c r="CB111" s="40">
        <v>0</v>
      </c>
      <c r="CC111" s="40">
        <v>450</v>
      </c>
      <c r="CD111" s="40">
        <v>71</v>
      </c>
      <c r="CE111" s="40">
        <v>132</v>
      </c>
      <c r="CF111" s="40">
        <v>185</v>
      </c>
      <c r="CG111" s="40">
        <v>76</v>
      </c>
      <c r="CH111" s="40">
        <v>78</v>
      </c>
      <c r="CI111" s="40">
        <v>60</v>
      </c>
      <c r="CJ111" s="40">
        <v>416</v>
      </c>
      <c r="CK111" s="40">
        <v>36</v>
      </c>
      <c r="CL111" s="40">
        <v>60</v>
      </c>
      <c r="CO111" t="str">
        <f>VLOOKUP(A111,[1]รายการ!$A$14:$D$161,3,FALSE)</f>
        <v>MC</v>
      </c>
      <c r="CP111" t="str">
        <f>VLOOKUP(A111,[1]รายการ!$A$14:$D$161,4,FALSE)</f>
        <v>บำรุง</v>
      </c>
    </row>
    <row r="112" spans="1:94" s="36" customFormat="1">
      <c r="A112" s="39" t="s">
        <v>2034</v>
      </c>
      <c r="B112" s="39" t="s">
        <v>2035</v>
      </c>
      <c r="C112" s="40">
        <v>21708937.149999999</v>
      </c>
      <c r="D112" s="40">
        <v>3010123.43</v>
      </c>
      <c r="E112" s="40">
        <v>2391648.2400000002</v>
      </c>
      <c r="F112" s="40">
        <v>1567896.2</v>
      </c>
      <c r="G112" s="40">
        <v>1360251.85</v>
      </c>
      <c r="H112" s="40">
        <v>2554983.59</v>
      </c>
      <c r="I112" s="40">
        <v>2646465.27</v>
      </c>
      <c r="J112" s="40">
        <v>3578020.84</v>
      </c>
      <c r="K112" s="40">
        <v>1530282.82</v>
      </c>
      <c r="L112" s="40">
        <v>2473365.13</v>
      </c>
      <c r="M112" s="40">
        <v>5552323.8200000003</v>
      </c>
      <c r="N112" s="40">
        <v>746605.78</v>
      </c>
      <c r="O112" s="40">
        <v>15004034.880000001</v>
      </c>
      <c r="P112" s="40">
        <v>2326898.96</v>
      </c>
      <c r="Q112" s="40">
        <v>2985283.71</v>
      </c>
      <c r="R112" s="40">
        <v>4288746.5</v>
      </c>
      <c r="S112" s="40">
        <v>2102939.5499999998</v>
      </c>
      <c r="T112" s="40">
        <v>2107522.5</v>
      </c>
      <c r="U112" s="40">
        <v>2324677.91</v>
      </c>
      <c r="V112" s="40">
        <v>1099185.1200000001</v>
      </c>
      <c r="W112" s="40">
        <v>19660429.43</v>
      </c>
      <c r="X112" s="40">
        <v>1696700.55</v>
      </c>
      <c r="Y112" s="40">
        <v>3224438.68</v>
      </c>
      <c r="Z112" s="40">
        <v>2664672.1</v>
      </c>
      <c r="AA112" s="40">
        <v>1107533.3899999999</v>
      </c>
      <c r="AB112" s="40">
        <v>969826.67</v>
      </c>
      <c r="AC112" s="40">
        <v>1284403.01</v>
      </c>
      <c r="AD112" s="40">
        <v>5339891.3600000003</v>
      </c>
      <c r="AE112" s="40">
        <v>1572830.47</v>
      </c>
      <c r="AF112" s="40">
        <v>1473304.09</v>
      </c>
      <c r="AG112" s="40">
        <v>2649184.87</v>
      </c>
      <c r="AH112" s="40">
        <v>2230837.59</v>
      </c>
      <c r="AI112" s="40">
        <v>1733847.6</v>
      </c>
      <c r="AJ112" s="40">
        <v>1303110.23</v>
      </c>
      <c r="AK112" s="40">
        <v>44691941.200000003</v>
      </c>
      <c r="AL112" s="40">
        <v>2102583.11</v>
      </c>
      <c r="AM112" s="40">
        <v>1727219.25</v>
      </c>
      <c r="AN112" s="40">
        <v>3973053.81</v>
      </c>
      <c r="AO112" s="40">
        <v>3743681.71</v>
      </c>
      <c r="AP112" s="40">
        <v>2895147.22</v>
      </c>
      <c r="AQ112" s="40">
        <v>948453.62</v>
      </c>
      <c r="AR112" s="40">
        <v>9242851.0500000007</v>
      </c>
      <c r="AS112" s="40">
        <v>2184071.61</v>
      </c>
      <c r="AT112" s="40">
        <v>3744012.06</v>
      </c>
      <c r="AU112" s="40">
        <v>4297457.83</v>
      </c>
      <c r="AV112" s="40">
        <v>1902882.31</v>
      </c>
      <c r="AW112" s="40">
        <v>1575455.23</v>
      </c>
      <c r="AX112" s="40">
        <v>2306566.2200000002</v>
      </c>
      <c r="AY112" s="40">
        <v>1940903.42</v>
      </c>
      <c r="AZ112" s="40">
        <v>2077021.13</v>
      </c>
      <c r="BA112" s="40">
        <v>12971038.23</v>
      </c>
      <c r="BB112" s="40">
        <v>2073935.95</v>
      </c>
      <c r="BC112" s="40">
        <v>18289820.07</v>
      </c>
      <c r="BD112" s="40">
        <v>5577076.1500000004</v>
      </c>
      <c r="BE112" s="40">
        <v>1257237.92</v>
      </c>
      <c r="BF112" s="40">
        <v>1913246.08</v>
      </c>
      <c r="BG112" s="40">
        <v>10866763.99</v>
      </c>
      <c r="BH112" s="40">
        <v>1285916.8899999999</v>
      </c>
      <c r="BI112" s="40">
        <v>482584.31</v>
      </c>
      <c r="BJ112" s="40">
        <v>1524120.68</v>
      </c>
      <c r="BK112" s="40">
        <v>1258682.01</v>
      </c>
      <c r="BL112" s="40">
        <v>12148863.24</v>
      </c>
      <c r="BM112" s="40">
        <v>4193885.72</v>
      </c>
      <c r="BN112" s="40">
        <v>2449747.29</v>
      </c>
      <c r="BO112" s="40">
        <v>4230306.5199999996</v>
      </c>
      <c r="BP112" s="40">
        <v>2921341.9</v>
      </c>
      <c r="BQ112" s="40">
        <v>2422602.36</v>
      </c>
      <c r="BR112" s="40">
        <v>61050125.740000002</v>
      </c>
      <c r="BS112" s="40">
        <v>4504375.6500000004</v>
      </c>
      <c r="BT112" s="40">
        <v>2856790.52</v>
      </c>
      <c r="BU112" s="40">
        <v>14326866.279999999</v>
      </c>
      <c r="BV112" s="40">
        <v>896793.83</v>
      </c>
      <c r="BW112" s="40">
        <v>2380508.04</v>
      </c>
      <c r="BX112" s="40">
        <v>7492771.9800000004</v>
      </c>
      <c r="BY112" s="40">
        <v>2040870.05</v>
      </c>
      <c r="BZ112" s="40">
        <v>1932936.51</v>
      </c>
      <c r="CA112" s="40">
        <v>2247679.38</v>
      </c>
      <c r="CB112" s="40">
        <v>3843178.81</v>
      </c>
      <c r="CC112" s="40">
        <v>6265470.9299999997</v>
      </c>
      <c r="CD112" s="40">
        <v>2577021.7799999998</v>
      </c>
      <c r="CE112" s="40">
        <v>6068822.9400000004</v>
      </c>
      <c r="CF112" s="40">
        <v>2163352.62</v>
      </c>
      <c r="CG112" s="40">
        <v>2089988.88</v>
      </c>
      <c r="CH112" s="40">
        <v>1676859.13</v>
      </c>
      <c r="CI112" s="40">
        <v>1998319.7</v>
      </c>
      <c r="CJ112" s="40">
        <v>7678410.2599999998</v>
      </c>
      <c r="CK112" s="40">
        <v>673346.74</v>
      </c>
      <c r="CL112" s="40">
        <v>1475897.73</v>
      </c>
      <c r="CO112" t="str">
        <f>VLOOKUP(A112,[1]รายการ!$A$14:$D$161,3,FALSE)</f>
        <v>MC</v>
      </c>
      <c r="CP112" t="str">
        <f>VLOOKUP(A112,[1]รายการ!$A$14:$D$161,4,FALSE)</f>
        <v>บำรุง</v>
      </c>
    </row>
    <row r="113" spans="1:94" s="36" customFormat="1">
      <c r="A113" s="39" t="s">
        <v>2036</v>
      </c>
      <c r="B113" s="39" t="s">
        <v>2037</v>
      </c>
      <c r="C113" s="40">
        <v>221602.63</v>
      </c>
      <c r="D113" s="40">
        <v>13532.76</v>
      </c>
      <c r="E113" s="40">
        <v>6955</v>
      </c>
      <c r="F113" s="40">
        <v>7230.53</v>
      </c>
      <c r="G113" s="40">
        <v>0</v>
      </c>
      <c r="H113" s="40">
        <v>2976.56</v>
      </c>
      <c r="I113" s="40">
        <v>7848.35</v>
      </c>
      <c r="J113" s="40">
        <v>1207179.1000000001</v>
      </c>
      <c r="K113" s="40">
        <v>678076.19</v>
      </c>
      <c r="L113" s="40">
        <v>0</v>
      </c>
      <c r="M113" s="40">
        <v>532763.6</v>
      </c>
      <c r="N113" s="40">
        <v>0</v>
      </c>
      <c r="O113" s="40">
        <v>525196.87</v>
      </c>
      <c r="P113" s="40">
        <v>695717.83</v>
      </c>
      <c r="Q113" s="40">
        <v>253025.33</v>
      </c>
      <c r="R113" s="40">
        <v>1375</v>
      </c>
      <c r="S113" s="40">
        <v>518039.5</v>
      </c>
      <c r="T113" s="40">
        <v>7637.13</v>
      </c>
      <c r="U113" s="40">
        <v>51230</v>
      </c>
      <c r="V113" s="40">
        <v>0</v>
      </c>
      <c r="W113" s="40">
        <v>3873845.32</v>
      </c>
      <c r="X113" s="40">
        <v>39030</v>
      </c>
      <c r="Y113" s="40">
        <v>65788.210000000006</v>
      </c>
      <c r="Z113" s="40">
        <v>835240.86</v>
      </c>
      <c r="AA113" s="40">
        <v>11331.95</v>
      </c>
      <c r="AB113" s="40">
        <v>3092.3</v>
      </c>
      <c r="AC113" s="40">
        <v>0</v>
      </c>
      <c r="AD113" s="40">
        <v>417580.79</v>
      </c>
      <c r="AE113" s="40">
        <v>1200</v>
      </c>
      <c r="AF113" s="40">
        <v>0</v>
      </c>
      <c r="AG113" s="40">
        <v>15440</v>
      </c>
      <c r="AH113" s="40">
        <v>13357.13</v>
      </c>
      <c r="AI113" s="40">
        <v>17724.7</v>
      </c>
      <c r="AJ113" s="40">
        <v>0</v>
      </c>
      <c r="AK113" s="40">
        <v>7313866.1699999999</v>
      </c>
      <c r="AL113" s="40">
        <v>245060.59</v>
      </c>
      <c r="AM113" s="40">
        <v>0</v>
      </c>
      <c r="AN113" s="40">
        <v>578726.87</v>
      </c>
      <c r="AO113" s="40">
        <v>428117.4</v>
      </c>
      <c r="AP113" s="40">
        <v>51722.44</v>
      </c>
      <c r="AQ113" s="40">
        <v>0</v>
      </c>
      <c r="AR113" s="40">
        <v>769685.96</v>
      </c>
      <c r="AS113" s="40">
        <v>0</v>
      </c>
      <c r="AT113" s="40">
        <v>1465675.1</v>
      </c>
      <c r="AU113" s="40">
        <v>0</v>
      </c>
      <c r="AV113" s="40">
        <v>3345</v>
      </c>
      <c r="AW113" s="40">
        <v>9725.23</v>
      </c>
      <c r="AX113" s="40">
        <v>6512.02</v>
      </c>
      <c r="AY113" s="40">
        <v>2759.53</v>
      </c>
      <c r="AZ113" s="40">
        <v>0</v>
      </c>
      <c r="BA113" s="40">
        <v>2658820.48</v>
      </c>
      <c r="BB113" s="40">
        <v>0</v>
      </c>
      <c r="BC113" s="40">
        <v>2430372.04</v>
      </c>
      <c r="BD113" s="40">
        <v>6420</v>
      </c>
      <c r="BE113" s="40">
        <v>6420</v>
      </c>
      <c r="BF113" s="40">
        <v>474710.81</v>
      </c>
      <c r="BG113" s="40">
        <v>1793196.48</v>
      </c>
      <c r="BH113" s="40">
        <v>1998</v>
      </c>
      <c r="BI113" s="40">
        <v>69029.08</v>
      </c>
      <c r="BJ113" s="40">
        <v>0</v>
      </c>
      <c r="BK113" s="40">
        <v>0</v>
      </c>
      <c r="BL113" s="40">
        <v>4814553.67</v>
      </c>
      <c r="BM113" s="40">
        <v>440451.25</v>
      </c>
      <c r="BN113" s="40">
        <v>561551.18000000005</v>
      </c>
      <c r="BO113" s="40">
        <v>370508.65</v>
      </c>
      <c r="BP113" s="40">
        <v>0</v>
      </c>
      <c r="BQ113" s="40">
        <v>0</v>
      </c>
      <c r="BR113" s="40">
        <v>10248750.119999999</v>
      </c>
      <c r="BS113" s="40">
        <v>7177.57</v>
      </c>
      <c r="BT113" s="40">
        <v>60194</v>
      </c>
      <c r="BU113" s="40">
        <v>2959180.9</v>
      </c>
      <c r="BV113" s="40">
        <v>6113.66</v>
      </c>
      <c r="BW113" s="40">
        <v>446674.77</v>
      </c>
      <c r="BX113" s="40">
        <v>1035124.94</v>
      </c>
      <c r="BY113" s="40">
        <v>82283.100000000006</v>
      </c>
      <c r="BZ113" s="40">
        <v>109528</v>
      </c>
      <c r="CA113" s="40">
        <v>63150.66</v>
      </c>
      <c r="CB113" s="40">
        <v>213934.22</v>
      </c>
      <c r="CC113" s="40">
        <v>915967.74</v>
      </c>
      <c r="CD113" s="40">
        <v>865088.16</v>
      </c>
      <c r="CE113" s="40">
        <v>764594.97</v>
      </c>
      <c r="CF113" s="40">
        <v>16548.400000000001</v>
      </c>
      <c r="CG113" s="40">
        <v>535.63</v>
      </c>
      <c r="CH113" s="40">
        <v>0</v>
      </c>
      <c r="CI113" s="40">
        <v>0</v>
      </c>
      <c r="CJ113" s="40">
        <v>322039.57</v>
      </c>
      <c r="CK113" s="40">
        <v>0</v>
      </c>
      <c r="CL113" s="40">
        <v>0</v>
      </c>
      <c r="CO113" t="str">
        <f>VLOOKUP(A113,[1]รายการ!$A$14:$D$161,3,FALSE)</f>
        <v>MC</v>
      </c>
      <c r="CP113" t="str">
        <f>VLOOKUP(A113,[1]รายการ!$A$14:$D$161,4,FALSE)</f>
        <v>บำรุง</v>
      </c>
    </row>
    <row r="114" spans="1:94" s="36" customFormat="1">
      <c r="A114" s="39" t="s">
        <v>2038</v>
      </c>
      <c r="B114" s="39" t="s">
        <v>2039</v>
      </c>
      <c r="C114" s="40">
        <v>284268.53000000003</v>
      </c>
      <c r="D114" s="40">
        <v>48994.82</v>
      </c>
      <c r="E114" s="40">
        <v>41880.82</v>
      </c>
      <c r="F114" s="40">
        <v>69773.490000000005</v>
      </c>
      <c r="G114" s="40">
        <v>37699.519999999997</v>
      </c>
      <c r="H114" s="40">
        <v>64000</v>
      </c>
      <c r="I114" s="40">
        <v>15557.68</v>
      </c>
      <c r="J114" s="40">
        <v>123627.26</v>
      </c>
      <c r="K114" s="40">
        <v>57842.879999999997</v>
      </c>
      <c r="L114" s="40">
        <v>185518.32</v>
      </c>
      <c r="M114" s="40">
        <v>92838.81</v>
      </c>
      <c r="N114" s="40">
        <v>4575.32</v>
      </c>
      <c r="O114" s="40">
        <v>48958.89</v>
      </c>
      <c r="P114" s="40">
        <v>66386.600000000006</v>
      </c>
      <c r="Q114" s="40">
        <v>71007.509999999995</v>
      </c>
      <c r="R114" s="40">
        <v>39937.97</v>
      </c>
      <c r="S114" s="40">
        <v>105895.98</v>
      </c>
      <c r="T114" s="40">
        <v>121924.03</v>
      </c>
      <c r="U114" s="40">
        <v>36719.160000000003</v>
      </c>
      <c r="V114" s="40">
        <v>26722.25</v>
      </c>
      <c r="W114" s="40">
        <v>126115.61</v>
      </c>
      <c r="X114" s="40">
        <v>26380.01</v>
      </c>
      <c r="Y114" s="40">
        <v>12967.71</v>
      </c>
      <c r="Z114" s="40">
        <v>37872.519999999997</v>
      </c>
      <c r="AA114" s="40">
        <v>41600.870000000003</v>
      </c>
      <c r="AB114" s="40">
        <v>95409.75</v>
      </c>
      <c r="AC114" s="40">
        <v>48169.22</v>
      </c>
      <c r="AD114" s="40">
        <v>242532.41</v>
      </c>
      <c r="AE114" s="40">
        <v>31386.49</v>
      </c>
      <c r="AF114" s="40">
        <v>90219.31</v>
      </c>
      <c r="AG114" s="40">
        <v>111649.86</v>
      </c>
      <c r="AH114" s="40">
        <v>26050.09</v>
      </c>
      <c r="AI114" s="40">
        <v>105600.53</v>
      </c>
      <c r="AJ114" s="40">
        <v>88389.04</v>
      </c>
      <c r="AK114" s="40">
        <v>723656.53</v>
      </c>
      <c r="AL114" s="40">
        <v>63616.41</v>
      </c>
      <c r="AM114" s="40">
        <v>51883.46</v>
      </c>
      <c r="AN114" s="40">
        <v>80966.95</v>
      </c>
      <c r="AO114" s="40">
        <v>126566.95</v>
      </c>
      <c r="AP114" s="40">
        <v>35087</v>
      </c>
      <c r="AQ114" s="40">
        <v>12937.9</v>
      </c>
      <c r="AR114" s="40">
        <v>180271.6</v>
      </c>
      <c r="AS114" s="40">
        <v>120686.91</v>
      </c>
      <c r="AT114" s="40">
        <v>204333.05</v>
      </c>
      <c r="AU114" s="40">
        <v>26914.11</v>
      </c>
      <c r="AV114" s="40">
        <v>82781.56</v>
      </c>
      <c r="AW114" s="40">
        <v>77161.42</v>
      </c>
      <c r="AX114" s="40">
        <v>33316.589999999997</v>
      </c>
      <c r="AY114" s="40">
        <v>139421.38</v>
      </c>
      <c r="AZ114" s="40">
        <v>72408.98</v>
      </c>
      <c r="BA114" s="40">
        <v>171074.75</v>
      </c>
      <c r="BB114" s="40">
        <v>56791.02</v>
      </c>
      <c r="BC114" s="40">
        <v>870103.94</v>
      </c>
      <c r="BD114" s="40">
        <v>243192.35</v>
      </c>
      <c r="BE114" s="40">
        <v>55818.91</v>
      </c>
      <c r="BF114" s="40">
        <v>140105.47</v>
      </c>
      <c r="BG114" s="40">
        <v>209964.51</v>
      </c>
      <c r="BH114" s="40">
        <v>46834.1</v>
      </c>
      <c r="BI114" s="40">
        <v>36306.65</v>
      </c>
      <c r="BJ114" s="40">
        <v>126839.36</v>
      </c>
      <c r="BK114" s="40">
        <v>76168.820000000007</v>
      </c>
      <c r="BL114" s="40">
        <v>265371.61</v>
      </c>
      <c r="BM114" s="40">
        <v>244354.35</v>
      </c>
      <c r="BN114" s="40">
        <v>76458.38</v>
      </c>
      <c r="BO114" s="40">
        <v>262700.40999999997</v>
      </c>
      <c r="BP114" s="40">
        <v>133559.91</v>
      </c>
      <c r="BQ114" s="40">
        <v>257838.44</v>
      </c>
      <c r="BR114" s="40">
        <v>3377762.21</v>
      </c>
      <c r="BS114" s="40">
        <v>76440.2</v>
      </c>
      <c r="BT114" s="40">
        <v>98077.56</v>
      </c>
      <c r="BU114" s="40">
        <v>232087.24</v>
      </c>
      <c r="BV114" s="40">
        <v>12865.78</v>
      </c>
      <c r="BW114" s="40">
        <v>42830.04</v>
      </c>
      <c r="BX114" s="40">
        <v>205674.96</v>
      </c>
      <c r="BY114" s="40">
        <v>115948.24</v>
      </c>
      <c r="BZ114" s="40">
        <v>26194.67</v>
      </c>
      <c r="CA114" s="40">
        <v>96224.52</v>
      </c>
      <c r="CB114" s="40">
        <v>102963.56</v>
      </c>
      <c r="CC114" s="40">
        <v>36101.089999999997</v>
      </c>
      <c r="CD114" s="40">
        <v>189971.59</v>
      </c>
      <c r="CE114" s="40">
        <v>160487.19</v>
      </c>
      <c r="CF114" s="40">
        <v>114205.61</v>
      </c>
      <c r="CG114" s="40">
        <v>61539.05</v>
      </c>
      <c r="CH114" s="40">
        <v>19475.27</v>
      </c>
      <c r="CI114" s="40">
        <v>22958.5</v>
      </c>
      <c r="CJ114" s="40">
        <v>261471.87</v>
      </c>
      <c r="CK114" s="40">
        <v>41674.94</v>
      </c>
      <c r="CL114" s="40">
        <v>63262.92</v>
      </c>
      <c r="CO114" t="str">
        <f>VLOOKUP(A114,[1]รายการ!$A$14:$D$161,3,FALSE)</f>
        <v>MC</v>
      </c>
      <c r="CP114" t="str">
        <f>VLOOKUP(A114,[1]รายการ!$A$14:$D$161,4,FALSE)</f>
        <v>บำรุง</v>
      </c>
    </row>
    <row r="115" spans="1:94" s="36" customFormat="1">
      <c r="A115" s="39" t="s">
        <v>2040</v>
      </c>
      <c r="B115" s="39" t="s">
        <v>2041</v>
      </c>
      <c r="C115" s="40">
        <v>1305783.04</v>
      </c>
      <c r="D115" s="40">
        <v>225502.5</v>
      </c>
      <c r="E115" s="40">
        <v>174811.25</v>
      </c>
      <c r="F115" s="40">
        <v>44348.22</v>
      </c>
      <c r="G115" s="40">
        <v>30974.95</v>
      </c>
      <c r="H115" s="40">
        <v>106016</v>
      </c>
      <c r="I115" s="40">
        <v>124227</v>
      </c>
      <c r="J115" s="40">
        <v>21046</v>
      </c>
      <c r="K115" s="40">
        <v>113749.3</v>
      </c>
      <c r="L115" s="40">
        <v>56672.160000000003</v>
      </c>
      <c r="M115" s="40">
        <v>274589.59999999998</v>
      </c>
      <c r="N115" s="40">
        <v>43102.74</v>
      </c>
      <c r="O115" s="40">
        <v>203442.5</v>
      </c>
      <c r="P115" s="40">
        <v>108552.54</v>
      </c>
      <c r="Q115" s="40">
        <v>107441.91</v>
      </c>
      <c r="R115" s="40">
        <v>641909.52</v>
      </c>
      <c r="S115" s="40">
        <v>25667.16</v>
      </c>
      <c r="T115" s="40">
        <v>90498.3</v>
      </c>
      <c r="U115" s="40">
        <v>13943.52</v>
      </c>
      <c r="V115" s="40">
        <v>34539.599999999999</v>
      </c>
      <c r="W115" s="40">
        <v>106000</v>
      </c>
      <c r="X115" s="40">
        <v>32912</v>
      </c>
      <c r="Y115" s="40">
        <v>132184.19</v>
      </c>
      <c r="Z115" s="40">
        <v>117571.6</v>
      </c>
      <c r="AA115" s="40">
        <v>51222.82</v>
      </c>
      <c r="AB115" s="40">
        <v>9800</v>
      </c>
      <c r="AC115" s="40">
        <v>29400</v>
      </c>
      <c r="AD115" s="40">
        <v>86242</v>
      </c>
      <c r="AE115" s="40">
        <v>53895.07</v>
      </c>
      <c r="AF115" s="40">
        <v>19098.3</v>
      </c>
      <c r="AG115" s="40">
        <v>50950.48</v>
      </c>
      <c r="AH115" s="40">
        <v>36285.71</v>
      </c>
      <c r="AI115" s="40">
        <v>189898</v>
      </c>
      <c r="AJ115" s="40">
        <v>48010.720000000001</v>
      </c>
      <c r="AK115" s="40">
        <v>1213804.8799999999</v>
      </c>
      <c r="AL115" s="40">
        <v>86457.96</v>
      </c>
      <c r="AM115" s="40">
        <v>153044.51999999999</v>
      </c>
      <c r="AN115" s="40">
        <v>84504.95</v>
      </c>
      <c r="AO115" s="40">
        <v>91946.4</v>
      </c>
      <c r="AP115" s="40">
        <v>38938.39</v>
      </c>
      <c r="AQ115" s="40">
        <v>49258.6</v>
      </c>
      <c r="AR115" s="40">
        <v>224223.1</v>
      </c>
      <c r="AS115" s="40">
        <v>114276</v>
      </c>
      <c r="AT115" s="40">
        <v>0</v>
      </c>
      <c r="AU115" s="40">
        <v>145310.84</v>
      </c>
      <c r="AV115" s="40">
        <v>25894</v>
      </c>
      <c r="AW115" s="40">
        <v>8239</v>
      </c>
      <c r="AX115" s="40">
        <v>67472.44</v>
      </c>
      <c r="AY115" s="40">
        <v>41135.24</v>
      </c>
      <c r="AZ115" s="40">
        <v>34539.599999999999</v>
      </c>
      <c r="BA115" s="40">
        <v>251685.4</v>
      </c>
      <c r="BB115" s="40">
        <v>40831.199999999997</v>
      </c>
      <c r="BC115" s="40">
        <v>138714.79999999999</v>
      </c>
      <c r="BD115" s="40">
        <v>273251.06</v>
      </c>
      <c r="BE115" s="40">
        <v>101779.79</v>
      </c>
      <c r="BF115" s="40">
        <v>19260</v>
      </c>
      <c r="BG115" s="40">
        <v>417952.7</v>
      </c>
      <c r="BH115" s="40">
        <v>21260</v>
      </c>
      <c r="BI115" s="40">
        <v>31185.72</v>
      </c>
      <c r="BJ115" s="40">
        <v>64900.28</v>
      </c>
      <c r="BK115" s="40">
        <v>36219.5</v>
      </c>
      <c r="BL115" s="40">
        <v>865472.5</v>
      </c>
      <c r="BM115" s="40">
        <v>173738.66</v>
      </c>
      <c r="BN115" s="40">
        <v>179250</v>
      </c>
      <c r="BO115" s="40">
        <v>348721.19</v>
      </c>
      <c r="BP115" s="40">
        <v>111708</v>
      </c>
      <c r="BQ115" s="40">
        <v>2354</v>
      </c>
      <c r="BR115" s="40">
        <v>1530476.44</v>
      </c>
      <c r="BS115" s="40">
        <v>28076.799999999999</v>
      </c>
      <c r="BT115" s="40">
        <v>25551.599999999999</v>
      </c>
      <c r="BU115" s="40">
        <v>512211.86</v>
      </c>
      <c r="BV115" s="40">
        <v>149952.31</v>
      </c>
      <c r="BW115" s="40">
        <v>84069.9</v>
      </c>
      <c r="BX115" s="40">
        <v>182330.34</v>
      </c>
      <c r="BY115" s="40">
        <v>43908.52</v>
      </c>
      <c r="BZ115" s="40">
        <v>83465.289999999994</v>
      </c>
      <c r="CA115" s="40">
        <v>43742.98</v>
      </c>
      <c r="CB115" s="40">
        <v>5380.55</v>
      </c>
      <c r="CC115" s="40">
        <v>162426</v>
      </c>
      <c r="CD115" s="40">
        <v>140170</v>
      </c>
      <c r="CE115" s="40">
        <v>112527.26</v>
      </c>
      <c r="CF115" s="40">
        <v>66637.460000000006</v>
      </c>
      <c r="CG115" s="40">
        <v>19197.66</v>
      </c>
      <c r="CH115" s="40">
        <v>86274.1</v>
      </c>
      <c r="CI115" s="40">
        <v>68963.67</v>
      </c>
      <c r="CJ115" s="40">
        <v>301889.8</v>
      </c>
      <c r="CK115" s="40">
        <v>34368.400000000001</v>
      </c>
      <c r="CL115" s="40">
        <v>56912.23</v>
      </c>
      <c r="CO115" t="str">
        <f>VLOOKUP(A115,[1]รายการ!$A$14:$D$161,3,FALSE)</f>
        <v>MC</v>
      </c>
      <c r="CP115" t="str">
        <f>VLOOKUP(A115,[1]รายการ!$A$14:$D$161,4,FALSE)</f>
        <v>บำรุง</v>
      </c>
    </row>
    <row r="116" spans="1:94" s="36" customFormat="1">
      <c r="A116" s="39" t="s">
        <v>2042</v>
      </c>
      <c r="B116" s="39" t="s">
        <v>2043</v>
      </c>
      <c r="C116" s="40">
        <v>162721</v>
      </c>
      <c r="D116" s="40">
        <v>27695</v>
      </c>
      <c r="E116" s="40">
        <v>17781</v>
      </c>
      <c r="F116" s="40">
        <v>9442</v>
      </c>
      <c r="G116" s="40">
        <v>2817</v>
      </c>
      <c r="H116" s="40">
        <v>35493</v>
      </c>
      <c r="I116" s="40">
        <v>12738</v>
      </c>
      <c r="J116" s="40">
        <v>22811</v>
      </c>
      <c r="K116" s="40">
        <v>5463</v>
      </c>
      <c r="L116" s="40">
        <v>15070</v>
      </c>
      <c r="M116" s="40">
        <v>142773</v>
      </c>
      <c r="N116" s="40">
        <v>6451</v>
      </c>
      <c r="O116" s="40">
        <v>82647.259999999995</v>
      </c>
      <c r="P116" s="40">
        <v>14875</v>
      </c>
      <c r="Q116" s="40">
        <v>30896</v>
      </c>
      <c r="R116" s="40">
        <v>22287</v>
      </c>
      <c r="S116" s="40">
        <v>14817</v>
      </c>
      <c r="T116" s="40">
        <v>21133</v>
      </c>
      <c r="U116" s="40">
        <v>16603</v>
      </c>
      <c r="V116" s="40">
        <v>17918</v>
      </c>
      <c r="W116" s="40">
        <v>196184</v>
      </c>
      <c r="X116" s="40">
        <v>4426</v>
      </c>
      <c r="Y116" s="40">
        <v>6149</v>
      </c>
      <c r="Z116" s="40">
        <v>28740</v>
      </c>
      <c r="AA116" s="40">
        <v>20440</v>
      </c>
      <c r="AB116" s="40">
        <v>6537</v>
      </c>
      <c r="AC116" s="40">
        <v>6429</v>
      </c>
      <c r="AD116" s="40">
        <v>23599</v>
      </c>
      <c r="AE116" s="40">
        <v>10743</v>
      </c>
      <c r="AF116" s="40">
        <v>14111</v>
      </c>
      <c r="AG116" s="40">
        <v>15610</v>
      </c>
      <c r="AH116" s="40">
        <v>55422</v>
      </c>
      <c r="AI116" s="40">
        <v>9900</v>
      </c>
      <c r="AJ116" s="40">
        <v>15372</v>
      </c>
      <c r="AK116" s="40">
        <v>579303</v>
      </c>
      <c r="AL116" s="40">
        <v>12896</v>
      </c>
      <c r="AM116" s="40">
        <v>19517</v>
      </c>
      <c r="AN116" s="40">
        <v>207153</v>
      </c>
      <c r="AO116" s="40">
        <v>47839</v>
      </c>
      <c r="AP116" s="40">
        <v>25504</v>
      </c>
      <c r="AQ116" s="40">
        <v>7477</v>
      </c>
      <c r="AR116" s="40">
        <v>37938</v>
      </c>
      <c r="AS116" s="40">
        <v>9509</v>
      </c>
      <c r="AT116" s="40">
        <v>49930</v>
      </c>
      <c r="AU116" s="40">
        <v>16354</v>
      </c>
      <c r="AV116" s="40">
        <v>0</v>
      </c>
      <c r="AW116" s="40">
        <v>3062</v>
      </c>
      <c r="AX116" s="40">
        <v>11539</v>
      </c>
      <c r="AY116" s="40">
        <v>0</v>
      </c>
      <c r="AZ116" s="40">
        <v>5655</v>
      </c>
      <c r="BA116" s="40">
        <v>114266</v>
      </c>
      <c r="BB116" s="40">
        <v>2939</v>
      </c>
      <c r="BC116" s="40">
        <v>324392</v>
      </c>
      <c r="BD116" s="40">
        <v>34074</v>
      </c>
      <c r="BE116" s="40">
        <v>21229</v>
      </c>
      <c r="BF116" s="40">
        <v>0</v>
      </c>
      <c r="BG116" s="40">
        <v>116248</v>
      </c>
      <c r="BH116" s="40">
        <v>3879</v>
      </c>
      <c r="BI116" s="40">
        <v>12754</v>
      </c>
      <c r="BJ116" s="40">
        <v>22609</v>
      </c>
      <c r="BK116" s="40">
        <v>5203</v>
      </c>
      <c r="BL116" s="40">
        <v>237115</v>
      </c>
      <c r="BM116" s="40">
        <v>16238</v>
      </c>
      <c r="BN116" s="40">
        <v>9280</v>
      </c>
      <c r="BO116" s="40">
        <v>12753</v>
      </c>
      <c r="BP116" s="40">
        <v>5136</v>
      </c>
      <c r="BQ116" s="40">
        <v>74394</v>
      </c>
      <c r="BR116" s="40">
        <v>329237.7</v>
      </c>
      <c r="BS116" s="40">
        <v>0</v>
      </c>
      <c r="BT116" s="40">
        <v>6148</v>
      </c>
      <c r="BU116" s="40">
        <v>98016</v>
      </c>
      <c r="BV116" s="40">
        <v>8786</v>
      </c>
      <c r="BW116" s="40">
        <v>25353</v>
      </c>
      <c r="BX116" s="40">
        <v>23825</v>
      </c>
      <c r="BY116" s="40">
        <v>10349</v>
      </c>
      <c r="BZ116" s="40">
        <v>8433</v>
      </c>
      <c r="CA116" s="40">
        <v>10955</v>
      </c>
      <c r="CB116" s="40">
        <v>5513</v>
      </c>
      <c r="CC116" s="40">
        <v>16545</v>
      </c>
      <c r="CD116" s="40">
        <v>12068</v>
      </c>
      <c r="CE116" s="40">
        <v>31312</v>
      </c>
      <c r="CF116" s="40">
        <v>12010</v>
      </c>
      <c r="CG116" s="40">
        <v>8007</v>
      </c>
      <c r="CH116" s="40">
        <v>3809</v>
      </c>
      <c r="CI116" s="40">
        <v>2898</v>
      </c>
      <c r="CJ116" s="40">
        <v>44573</v>
      </c>
      <c r="CK116" s="40">
        <v>5236</v>
      </c>
      <c r="CL116" s="40">
        <v>2853</v>
      </c>
      <c r="CO116" t="str">
        <f>VLOOKUP(A116,[1]รายการ!$A$14:$D$161,3,FALSE)</f>
        <v>MC</v>
      </c>
      <c r="CP116" t="str">
        <f>VLOOKUP(A116,[1]รายการ!$A$14:$D$161,4,FALSE)</f>
        <v>บำรุง</v>
      </c>
    </row>
    <row r="117" spans="1:94" s="36" customFormat="1">
      <c r="A117" s="39" t="s">
        <v>2044</v>
      </c>
      <c r="B117" s="39" t="s">
        <v>2045</v>
      </c>
      <c r="C117" s="40">
        <v>0</v>
      </c>
      <c r="D117" s="40">
        <v>130000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40">
        <v>0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0">
        <v>0</v>
      </c>
      <c r="W117" s="40">
        <v>0</v>
      </c>
      <c r="X117" s="40">
        <v>0</v>
      </c>
      <c r="Y117" s="40">
        <v>0</v>
      </c>
      <c r="Z117" s="40">
        <v>0</v>
      </c>
      <c r="AA117" s="40">
        <v>0</v>
      </c>
      <c r="AB117" s="40">
        <v>0</v>
      </c>
      <c r="AC117" s="40">
        <v>0</v>
      </c>
      <c r="AD117" s="40">
        <v>0</v>
      </c>
      <c r="AE117" s="40">
        <v>0</v>
      </c>
      <c r="AF117" s="40">
        <v>0</v>
      </c>
      <c r="AG117" s="40">
        <v>0</v>
      </c>
      <c r="AH117" s="40">
        <v>0</v>
      </c>
      <c r="AI117" s="40">
        <v>32300</v>
      </c>
      <c r="AJ117" s="40">
        <v>0</v>
      </c>
      <c r="AK117" s="40">
        <v>0</v>
      </c>
      <c r="AL117" s="40">
        <v>0</v>
      </c>
      <c r="AM117" s="40">
        <v>0</v>
      </c>
      <c r="AN117" s="40">
        <v>0</v>
      </c>
      <c r="AO117" s="40">
        <v>0</v>
      </c>
      <c r="AP117" s="40">
        <v>0</v>
      </c>
      <c r="AQ117" s="40">
        <v>26180</v>
      </c>
      <c r="AR117" s="40">
        <v>0</v>
      </c>
      <c r="AS117" s="40">
        <v>16300</v>
      </c>
      <c r="AT117" s="40">
        <v>0</v>
      </c>
      <c r="AU117" s="40">
        <v>0</v>
      </c>
      <c r="AV117" s="40">
        <v>0</v>
      </c>
      <c r="AW117" s="40">
        <v>0</v>
      </c>
      <c r="AX117" s="40">
        <v>0</v>
      </c>
      <c r="AY117" s="40">
        <v>0</v>
      </c>
      <c r="AZ117" s="40">
        <v>0</v>
      </c>
      <c r="BA117" s="40">
        <v>0</v>
      </c>
      <c r="BB117" s="40">
        <v>0</v>
      </c>
      <c r="BC117" s="40">
        <v>0</v>
      </c>
      <c r="BD117" s="40">
        <v>0</v>
      </c>
      <c r="BE117" s="40">
        <v>0</v>
      </c>
      <c r="BF117" s="40">
        <v>0</v>
      </c>
      <c r="BG117" s="40">
        <v>1569400</v>
      </c>
      <c r="BH117" s="40">
        <v>28900</v>
      </c>
      <c r="BI117" s="40">
        <v>0</v>
      </c>
      <c r="BJ117" s="40">
        <v>0</v>
      </c>
      <c r="BK117" s="40">
        <v>0</v>
      </c>
      <c r="BL117" s="40">
        <v>0</v>
      </c>
      <c r="BM117" s="40">
        <v>0</v>
      </c>
      <c r="BN117" s="40">
        <v>0</v>
      </c>
      <c r="BO117" s="40">
        <v>0</v>
      </c>
      <c r="BP117" s="40">
        <v>0</v>
      </c>
      <c r="BQ117" s="40">
        <v>0</v>
      </c>
      <c r="BR117" s="40">
        <v>4264228</v>
      </c>
      <c r="BS117" s="40">
        <v>0</v>
      </c>
      <c r="BT117" s="40">
        <v>0</v>
      </c>
      <c r="BU117" s="40">
        <v>0</v>
      </c>
      <c r="BV117" s="40">
        <v>0</v>
      </c>
      <c r="BW117" s="40">
        <v>0</v>
      </c>
      <c r="BX117" s="40">
        <v>0</v>
      </c>
      <c r="BY117" s="40">
        <v>21900</v>
      </c>
      <c r="BZ117" s="40">
        <v>0</v>
      </c>
      <c r="CA117" s="40">
        <v>0</v>
      </c>
      <c r="CB117" s="40">
        <v>0</v>
      </c>
      <c r="CC117" s="40">
        <v>52725</v>
      </c>
      <c r="CD117" s="40">
        <v>144000</v>
      </c>
      <c r="CE117" s="40">
        <v>28460</v>
      </c>
      <c r="CF117" s="40">
        <v>0</v>
      </c>
      <c r="CG117" s="40">
        <v>0</v>
      </c>
      <c r="CH117" s="40">
        <v>0</v>
      </c>
      <c r="CI117" s="40">
        <v>0</v>
      </c>
      <c r="CJ117" s="40">
        <v>0</v>
      </c>
      <c r="CK117" s="40">
        <v>0</v>
      </c>
      <c r="CL117" s="40">
        <v>0</v>
      </c>
      <c r="CO117" t="str">
        <f>VLOOKUP(A117,[1]รายการ!$A$14:$D$161,3,FALSE)</f>
        <v>MC</v>
      </c>
      <c r="CP117" t="str">
        <f>VLOOKUP(A117,[1]รายการ!$A$14:$D$161,4,FALSE)</f>
        <v>บำรุง</v>
      </c>
    </row>
    <row r="118" spans="1:94" s="36" customFormat="1">
      <c r="A118" s="39" t="s">
        <v>2046</v>
      </c>
      <c r="B118" s="39" t="s">
        <v>2047</v>
      </c>
      <c r="C118" s="40">
        <v>192606.42</v>
      </c>
      <c r="D118" s="40">
        <v>0</v>
      </c>
      <c r="E118" s="40">
        <v>0</v>
      </c>
      <c r="F118" s="40">
        <v>83036.28</v>
      </c>
      <c r="G118" s="40">
        <v>0</v>
      </c>
      <c r="H118" s="40">
        <v>100201.01</v>
      </c>
      <c r="I118" s="40">
        <v>131789.76000000001</v>
      </c>
      <c r="J118" s="40">
        <v>81756.97</v>
      </c>
      <c r="K118" s="40">
        <v>64850.559999999998</v>
      </c>
      <c r="L118" s="40">
        <v>117982.47</v>
      </c>
      <c r="M118" s="40">
        <v>195858.66</v>
      </c>
      <c r="N118" s="40">
        <v>77827.520000000004</v>
      </c>
      <c r="O118" s="40">
        <v>288185.5</v>
      </c>
      <c r="P118" s="40">
        <v>175011.34</v>
      </c>
      <c r="Q118" s="40">
        <v>185976.38</v>
      </c>
      <c r="R118" s="40">
        <v>109810.93</v>
      </c>
      <c r="S118" s="40">
        <v>155473.99</v>
      </c>
      <c r="T118" s="40">
        <v>196270.86</v>
      </c>
      <c r="U118" s="40">
        <v>91693.6</v>
      </c>
      <c r="V118" s="40">
        <v>98672.19</v>
      </c>
      <c r="W118" s="40">
        <v>0</v>
      </c>
      <c r="X118" s="40">
        <v>74109.94</v>
      </c>
      <c r="Y118" s="40">
        <v>157063.28</v>
      </c>
      <c r="Z118" s="40">
        <v>0</v>
      </c>
      <c r="AA118" s="40">
        <v>128523.05</v>
      </c>
      <c r="AB118" s="40">
        <v>103167.65</v>
      </c>
      <c r="AC118" s="40">
        <v>0</v>
      </c>
      <c r="AD118" s="40">
        <v>132828.73000000001</v>
      </c>
      <c r="AE118" s="40">
        <v>179332.83</v>
      </c>
      <c r="AF118" s="40">
        <v>0</v>
      </c>
      <c r="AG118" s="40">
        <v>147456.70000000001</v>
      </c>
      <c r="AH118" s="40">
        <v>104976.09</v>
      </c>
      <c r="AI118" s="40">
        <v>71366.960000000006</v>
      </c>
      <c r="AJ118" s="40">
        <v>167349.01999999999</v>
      </c>
      <c r="AK118" s="40">
        <v>514419.62</v>
      </c>
      <c r="AL118" s="40">
        <v>121168.02</v>
      </c>
      <c r="AM118" s="40">
        <v>94034.68</v>
      </c>
      <c r="AN118" s="40">
        <v>142793.45000000001</v>
      </c>
      <c r="AO118" s="40">
        <v>105892.37</v>
      </c>
      <c r="AP118" s="40">
        <v>115834.35</v>
      </c>
      <c r="AQ118" s="40">
        <v>78584.37</v>
      </c>
      <c r="AR118" s="40">
        <v>298834.96999999997</v>
      </c>
      <c r="AS118" s="40">
        <v>165040.45000000001</v>
      </c>
      <c r="AT118" s="40">
        <v>108167.67999999999</v>
      </c>
      <c r="AU118" s="40">
        <v>156747.75</v>
      </c>
      <c r="AV118" s="40">
        <v>167710.07999999999</v>
      </c>
      <c r="AW118" s="40">
        <v>71090.100000000006</v>
      </c>
      <c r="AX118" s="40">
        <v>47713.5</v>
      </c>
      <c r="AY118" s="40">
        <v>111444.28</v>
      </c>
      <c r="AZ118" s="40">
        <v>79918.31</v>
      </c>
      <c r="BA118" s="40">
        <v>180822.84</v>
      </c>
      <c r="BB118" s="40">
        <v>146401.41</v>
      </c>
      <c r="BC118" s="40">
        <v>181775.88</v>
      </c>
      <c r="BD118" s="40">
        <v>148704.32000000001</v>
      </c>
      <c r="BE118" s="40">
        <v>0</v>
      </c>
      <c r="BF118" s="40">
        <v>0</v>
      </c>
      <c r="BG118" s="40">
        <v>9358.17</v>
      </c>
      <c r="BH118" s="40">
        <v>46138.400000000001</v>
      </c>
      <c r="BI118" s="40">
        <v>82427.06</v>
      </c>
      <c r="BJ118" s="40">
        <v>114646.22</v>
      </c>
      <c r="BK118" s="40">
        <v>91919.039999999994</v>
      </c>
      <c r="BL118" s="40">
        <v>227989.18</v>
      </c>
      <c r="BM118" s="40">
        <v>111778.9</v>
      </c>
      <c r="BN118" s="40">
        <v>125309.32</v>
      </c>
      <c r="BO118" s="40">
        <v>0</v>
      </c>
      <c r="BP118" s="40">
        <v>75732.460000000006</v>
      </c>
      <c r="BQ118" s="40">
        <v>170708.87</v>
      </c>
      <c r="BR118" s="40">
        <v>725068.55</v>
      </c>
      <c r="BS118" s="40">
        <v>0</v>
      </c>
      <c r="BT118" s="40">
        <v>75827.600000000006</v>
      </c>
      <c r="BU118" s="40">
        <v>125827.72</v>
      </c>
      <c r="BV118" s="40">
        <v>0</v>
      </c>
      <c r="BW118" s="40">
        <v>54579.63</v>
      </c>
      <c r="BX118" s="40">
        <v>149594.56</v>
      </c>
      <c r="BY118" s="40">
        <v>83404.58</v>
      </c>
      <c r="BZ118" s="40">
        <v>100362.72</v>
      </c>
      <c r="CA118" s="40">
        <v>89884.800000000003</v>
      </c>
      <c r="CB118" s="40">
        <v>0</v>
      </c>
      <c r="CC118" s="40">
        <v>40663.360000000001</v>
      </c>
      <c r="CD118" s="40">
        <v>183420.59</v>
      </c>
      <c r="CE118" s="40">
        <v>118764.67</v>
      </c>
      <c r="CF118" s="40">
        <v>89169.02</v>
      </c>
      <c r="CG118" s="40">
        <v>24053.599999999999</v>
      </c>
      <c r="CH118" s="40">
        <v>138888.04999999999</v>
      </c>
      <c r="CI118" s="40">
        <v>74752.34</v>
      </c>
      <c r="CJ118" s="40">
        <v>277474.46999999997</v>
      </c>
      <c r="CK118" s="40">
        <v>113423.21</v>
      </c>
      <c r="CL118" s="40">
        <v>49935</v>
      </c>
      <c r="CO118" t="str">
        <f>VLOOKUP(A118,[1]รายการ!$A$14:$D$161,3,FALSE)</f>
        <v>MC</v>
      </c>
      <c r="CP118" t="str">
        <f>VLOOKUP(A118,[1]รายการ!$A$14:$D$161,4,FALSE)</f>
        <v>บำรุง</v>
      </c>
    </row>
    <row r="119" spans="1:94">
      <c r="A119" s="38" t="s">
        <v>2238</v>
      </c>
      <c r="B119" s="38" t="s">
        <v>2239</v>
      </c>
      <c r="C119" s="37">
        <v>173393356.74000001</v>
      </c>
      <c r="D119" s="37">
        <v>25815806.25</v>
      </c>
      <c r="E119" s="37">
        <v>7630905.2599999998</v>
      </c>
      <c r="F119" s="37">
        <v>8554979.6500000004</v>
      </c>
      <c r="G119" s="37">
        <v>8079823.5899999999</v>
      </c>
      <c r="H119" s="37">
        <v>13677470.369999999</v>
      </c>
      <c r="I119" s="37">
        <v>11179102.49</v>
      </c>
      <c r="J119" s="37">
        <v>46142739.829999998</v>
      </c>
      <c r="K119" s="37">
        <v>26699763.210000001</v>
      </c>
      <c r="L119" s="37">
        <v>24916198.920000002</v>
      </c>
      <c r="M119" s="37">
        <v>32130738.719999999</v>
      </c>
      <c r="N119" s="37">
        <v>3854678.59</v>
      </c>
      <c r="O119" s="37">
        <v>83781837.700000003</v>
      </c>
      <c r="P119" s="37">
        <v>14004421.890000001</v>
      </c>
      <c r="Q119" s="37">
        <v>11784864.83</v>
      </c>
      <c r="R119" s="37">
        <v>31254132.440000001</v>
      </c>
      <c r="S119" s="37">
        <v>9472615.2100000009</v>
      </c>
      <c r="T119" s="37">
        <v>11838721.539999999</v>
      </c>
      <c r="U119" s="37">
        <v>9866020.8100000005</v>
      </c>
      <c r="V119" s="37">
        <v>4242241.4000000004</v>
      </c>
      <c r="W119" s="37">
        <v>230312001.27000001</v>
      </c>
      <c r="X119" s="37">
        <v>7765312.0999999996</v>
      </c>
      <c r="Y119" s="37">
        <v>21164437.25</v>
      </c>
      <c r="Z119" s="37">
        <v>8009173.7800000003</v>
      </c>
      <c r="AA119" s="37">
        <v>3844708.44</v>
      </c>
      <c r="AB119" s="37">
        <v>6252698.8700000001</v>
      </c>
      <c r="AC119" s="37">
        <v>9365321.5700000003</v>
      </c>
      <c r="AD119" s="37">
        <v>39792821.090000004</v>
      </c>
      <c r="AE119" s="37">
        <v>5544825.8899999997</v>
      </c>
      <c r="AF119" s="37">
        <v>5579126.96</v>
      </c>
      <c r="AG119" s="37">
        <v>9336994.7599999998</v>
      </c>
      <c r="AH119" s="37">
        <v>26764734.879999999</v>
      </c>
      <c r="AI119" s="37">
        <v>9420081.9299999997</v>
      </c>
      <c r="AJ119" s="37">
        <v>5111305.2</v>
      </c>
      <c r="AK119" s="37">
        <v>463671234.10000002</v>
      </c>
      <c r="AL119" s="37">
        <v>8488614.9399999995</v>
      </c>
      <c r="AM119" s="37">
        <v>5165334.34</v>
      </c>
      <c r="AN119" s="37">
        <v>22742604.210000001</v>
      </c>
      <c r="AO119" s="37">
        <v>16281459.550000001</v>
      </c>
      <c r="AP119" s="37">
        <v>9772599.8499999996</v>
      </c>
      <c r="AQ119" s="37">
        <v>3026868.28</v>
      </c>
      <c r="AR119" s="37">
        <v>90437740.079999998</v>
      </c>
      <c r="AS119" s="37">
        <v>7483546.2300000004</v>
      </c>
      <c r="AT119" s="37">
        <v>20504927.199999999</v>
      </c>
      <c r="AU119" s="37">
        <v>21608082.629999999</v>
      </c>
      <c r="AV119" s="37">
        <v>6255137.2999999998</v>
      </c>
      <c r="AW119" s="37">
        <v>4061536.69</v>
      </c>
      <c r="AX119" s="37">
        <v>9855821.5500000007</v>
      </c>
      <c r="AY119" s="37">
        <v>9605016.2799999993</v>
      </c>
      <c r="AZ119" s="37">
        <v>6410848.4100000001</v>
      </c>
      <c r="BA119" s="37">
        <v>85780437.689999998</v>
      </c>
      <c r="BB119" s="37">
        <v>7012375.7999999998</v>
      </c>
      <c r="BC119" s="37">
        <v>230601222.28</v>
      </c>
      <c r="BD119" s="37">
        <v>29610479.550000001</v>
      </c>
      <c r="BE119" s="37">
        <v>6936331.7599999998</v>
      </c>
      <c r="BF119" s="37">
        <v>6654098.1600000001</v>
      </c>
      <c r="BG119" s="37">
        <v>86658362.739999995</v>
      </c>
      <c r="BH119" s="37">
        <v>5204207.24</v>
      </c>
      <c r="BI119" s="37">
        <v>2901662.91</v>
      </c>
      <c r="BJ119" s="37">
        <v>9464330.5099999998</v>
      </c>
      <c r="BK119" s="37">
        <v>9516230.0700000003</v>
      </c>
      <c r="BL119" s="37">
        <v>150465185.47999999</v>
      </c>
      <c r="BM119" s="37">
        <v>19244005.350000001</v>
      </c>
      <c r="BN119" s="37">
        <v>14962870.57</v>
      </c>
      <c r="BO119" s="37">
        <v>20555570.75</v>
      </c>
      <c r="BP119" s="37">
        <v>16322078.99</v>
      </c>
      <c r="BQ119" s="37">
        <v>9733404.7300000004</v>
      </c>
      <c r="BR119" s="37">
        <v>909070355.71000004</v>
      </c>
      <c r="BS119" s="37">
        <v>16408793.65</v>
      </c>
      <c r="BT119" s="37">
        <v>12955181.130000001</v>
      </c>
      <c r="BU119" s="37">
        <v>88166217.569999993</v>
      </c>
      <c r="BV119" s="37">
        <v>4684645.66</v>
      </c>
      <c r="BW119" s="37">
        <v>10872470.6</v>
      </c>
      <c r="BX119" s="37">
        <v>39323678.700000003</v>
      </c>
      <c r="BY119" s="37">
        <v>7166337.4299999997</v>
      </c>
      <c r="BZ119" s="37">
        <v>6320413.8700000001</v>
      </c>
      <c r="CA119" s="37">
        <v>9532079.1899999995</v>
      </c>
      <c r="CB119" s="37">
        <v>10532503.140000001</v>
      </c>
      <c r="CC119" s="37">
        <v>37306339.520000003</v>
      </c>
      <c r="CD119" s="37">
        <v>13685952.560000001</v>
      </c>
      <c r="CE119" s="37">
        <v>32916368.73</v>
      </c>
      <c r="CF119" s="37">
        <v>5209050.78</v>
      </c>
      <c r="CG119" s="37">
        <v>5577381.4400000004</v>
      </c>
      <c r="CH119" s="37">
        <v>6154339.8399999999</v>
      </c>
      <c r="CI119" s="37">
        <v>6481850.8799999999</v>
      </c>
      <c r="CJ119" s="37">
        <v>40437157.039999999</v>
      </c>
      <c r="CK119" s="37">
        <v>3848250.41</v>
      </c>
      <c r="CL119" s="37">
        <v>3854459.35</v>
      </c>
      <c r="CO119" t="str">
        <f>VLOOKUP(A119,[1]รายการ!$A$14:$D$161,3,FALSE)</f>
        <v>MC</v>
      </c>
      <c r="CP119" t="str">
        <f>VLOOKUP(A119,[1]รายการ!$A$14:$D$161,4,FALSE)</f>
        <v>บช</v>
      </c>
    </row>
    <row r="120" spans="1:94">
      <c r="A120" s="38" t="s">
        <v>2240</v>
      </c>
      <c r="B120" s="38" t="s">
        <v>2241</v>
      </c>
      <c r="C120" s="37">
        <v>1152442.8500000001</v>
      </c>
      <c r="D120" s="37">
        <v>4500</v>
      </c>
      <c r="E120" s="37">
        <v>242195</v>
      </c>
      <c r="F120" s="37">
        <v>135100</v>
      </c>
      <c r="G120" s="37">
        <v>83407.199999999997</v>
      </c>
      <c r="H120" s="37">
        <v>2578745.58</v>
      </c>
      <c r="I120" s="37">
        <v>190120</v>
      </c>
      <c r="J120" s="37">
        <v>703704.78</v>
      </c>
      <c r="K120" s="37">
        <v>262585.8</v>
      </c>
      <c r="L120" s="37">
        <v>112690</v>
      </c>
      <c r="M120" s="37">
        <v>886170.52</v>
      </c>
      <c r="N120" s="37">
        <v>61450</v>
      </c>
      <c r="O120" s="37">
        <v>2928115.55</v>
      </c>
      <c r="P120" s="37">
        <v>298373</v>
      </c>
      <c r="Q120" s="37">
        <v>70625.279999999999</v>
      </c>
      <c r="R120" s="37">
        <v>126941.12</v>
      </c>
      <c r="S120" s="37">
        <v>264457</v>
      </c>
      <c r="T120" s="37">
        <v>45644.85</v>
      </c>
      <c r="U120" s="37">
        <v>38670</v>
      </c>
      <c r="V120" s="37">
        <v>94840</v>
      </c>
      <c r="W120" s="37">
        <v>1319670.04</v>
      </c>
      <c r="X120" s="37">
        <v>137280</v>
      </c>
      <c r="Y120" s="37">
        <v>19105</v>
      </c>
      <c r="Z120" s="37">
        <v>360932</v>
      </c>
      <c r="AA120" s="37">
        <v>80281.399999999994</v>
      </c>
      <c r="AB120" s="37">
        <v>202885</v>
      </c>
      <c r="AC120" s="37">
        <v>34725</v>
      </c>
      <c r="AD120" s="37">
        <v>408</v>
      </c>
      <c r="AE120" s="37">
        <v>275950</v>
      </c>
      <c r="AF120" s="37">
        <v>145128.37</v>
      </c>
      <c r="AG120" s="37">
        <v>7710</v>
      </c>
      <c r="AH120" s="37">
        <v>19785</v>
      </c>
      <c r="AI120" s="37">
        <v>124000</v>
      </c>
      <c r="AJ120" s="37">
        <v>35680</v>
      </c>
      <c r="AK120" s="37">
        <v>2728691.33</v>
      </c>
      <c r="AL120" s="37">
        <v>427377</v>
      </c>
      <c r="AM120" s="37">
        <v>307730.2</v>
      </c>
      <c r="AN120" s="37">
        <v>4446009.91</v>
      </c>
      <c r="AO120" s="37">
        <v>747363.9</v>
      </c>
      <c r="AP120" s="37">
        <v>215005.74</v>
      </c>
      <c r="AQ120" s="37">
        <v>68025</v>
      </c>
      <c r="AR120" s="37">
        <v>2453237.0499999998</v>
      </c>
      <c r="AS120" s="37">
        <v>509202</v>
      </c>
      <c r="AT120" s="37">
        <v>2711806.4</v>
      </c>
      <c r="AU120" s="37">
        <v>1196164.75</v>
      </c>
      <c r="AV120" s="37">
        <v>209700</v>
      </c>
      <c r="AW120" s="37">
        <v>135197.20000000001</v>
      </c>
      <c r="AX120" s="37">
        <v>106230</v>
      </c>
      <c r="AY120" s="37">
        <v>226745.25</v>
      </c>
      <c r="AZ120" s="37">
        <v>276417.40000000002</v>
      </c>
      <c r="BA120" s="37">
        <v>24642531.899999999</v>
      </c>
      <c r="BB120" s="37">
        <v>201438</v>
      </c>
      <c r="BC120" s="37">
        <v>4078627.34</v>
      </c>
      <c r="BD120" s="37">
        <v>500669.4</v>
      </c>
      <c r="BE120" s="37">
        <v>119915.85</v>
      </c>
      <c r="BF120" s="37">
        <v>193122.5</v>
      </c>
      <c r="BG120" s="37">
        <v>1115880.3500000001</v>
      </c>
      <c r="BH120" s="37">
        <v>110615</v>
      </c>
      <c r="BI120" s="37">
        <v>79390</v>
      </c>
      <c r="BJ120" s="37">
        <v>190986.28</v>
      </c>
      <c r="BK120" s="37">
        <v>670</v>
      </c>
      <c r="BL120" s="37">
        <v>86807.35</v>
      </c>
      <c r="BM120" s="37">
        <v>387610.2</v>
      </c>
      <c r="BN120" s="37">
        <v>298384.2</v>
      </c>
      <c r="BO120" s="37">
        <v>325607.73</v>
      </c>
      <c r="BP120" s="37">
        <v>207115</v>
      </c>
      <c r="BQ120" s="37">
        <v>160693.04999999999</v>
      </c>
      <c r="BR120" s="37">
        <v>2335807.96</v>
      </c>
      <c r="BS120" s="37">
        <v>257275</v>
      </c>
      <c r="BT120" s="37">
        <v>989625</v>
      </c>
      <c r="BU120" s="37">
        <v>230591.74</v>
      </c>
      <c r="BV120" s="37">
        <v>42357</v>
      </c>
      <c r="BW120" s="37">
        <v>176566</v>
      </c>
      <c r="BX120" s="37">
        <v>2497180.73</v>
      </c>
      <c r="BY120" s="37">
        <v>157350</v>
      </c>
      <c r="BZ120" s="37">
        <v>169105</v>
      </c>
      <c r="CA120" s="37">
        <v>2737.2</v>
      </c>
      <c r="CB120" s="37">
        <v>501000</v>
      </c>
      <c r="CC120" s="37">
        <v>808743.25</v>
      </c>
      <c r="CD120" s="37">
        <v>252439.25</v>
      </c>
      <c r="CE120" s="37">
        <v>176935</v>
      </c>
      <c r="CF120" s="37">
        <v>228600</v>
      </c>
      <c r="CG120" s="37">
        <v>132999</v>
      </c>
      <c r="CH120" s="37">
        <v>88083.16</v>
      </c>
      <c r="CI120" s="37">
        <v>498196.77</v>
      </c>
      <c r="CJ120" s="37">
        <v>8934035.0600000005</v>
      </c>
      <c r="CK120" s="37">
        <v>78665</v>
      </c>
      <c r="CL120" s="37">
        <v>89767</v>
      </c>
      <c r="CO120" t="str">
        <f>VLOOKUP(A120,[1]รายการ!$A$14:$D$161,3,FALSE)</f>
        <v>MC</v>
      </c>
      <c r="CP120" t="str">
        <f>VLOOKUP(A120,[1]รายการ!$A$14:$D$161,4,FALSE)</f>
        <v>บช</v>
      </c>
    </row>
    <row r="121" spans="1:94">
      <c r="A121" s="38" t="s">
        <v>2242</v>
      </c>
      <c r="B121" s="38" t="s">
        <v>2243</v>
      </c>
      <c r="C121" s="37">
        <v>86539865.829999998</v>
      </c>
      <c r="D121" s="37">
        <v>6540757.3300000001</v>
      </c>
      <c r="E121" s="37">
        <v>4254323.18</v>
      </c>
      <c r="F121" s="37">
        <v>2064088.91</v>
      </c>
      <c r="G121" s="37">
        <v>2906929.21</v>
      </c>
      <c r="H121" s="37">
        <v>4871271.49</v>
      </c>
      <c r="I121" s="37">
        <v>3688409.67</v>
      </c>
      <c r="J121" s="37">
        <v>9265443.0299999993</v>
      </c>
      <c r="K121" s="37">
        <v>2325623.81</v>
      </c>
      <c r="L121" s="37">
        <v>2628649.6800000002</v>
      </c>
      <c r="M121" s="37">
        <v>20298690.609999999</v>
      </c>
      <c r="N121" s="37">
        <v>1025344.55</v>
      </c>
      <c r="O121" s="37">
        <v>52783789.159999996</v>
      </c>
      <c r="P121" s="37">
        <v>7669258.2599999998</v>
      </c>
      <c r="Q121" s="37">
        <v>4937667.55</v>
      </c>
      <c r="R121" s="37">
        <v>14191253.199999999</v>
      </c>
      <c r="S121" s="37">
        <v>3239657.27</v>
      </c>
      <c r="T121" s="37">
        <v>5466652.1600000001</v>
      </c>
      <c r="U121" s="37">
        <v>3362942.28</v>
      </c>
      <c r="V121" s="37">
        <v>2067221.77</v>
      </c>
      <c r="W121" s="37">
        <v>154148083.47999999</v>
      </c>
      <c r="X121" s="37">
        <v>3384237.67</v>
      </c>
      <c r="Y121" s="37">
        <v>8156872.6799999997</v>
      </c>
      <c r="Z121" s="37">
        <v>5471509.4800000004</v>
      </c>
      <c r="AA121" s="37">
        <v>1366837.57</v>
      </c>
      <c r="AB121" s="37">
        <v>2119319.4900000002</v>
      </c>
      <c r="AC121" s="37">
        <v>5901088.9900000002</v>
      </c>
      <c r="AD121" s="37">
        <v>12757107.26</v>
      </c>
      <c r="AE121" s="37">
        <v>4609144.63</v>
      </c>
      <c r="AF121" s="37">
        <v>3033679.2</v>
      </c>
      <c r="AG121" s="37">
        <v>5521872.5899999999</v>
      </c>
      <c r="AH121" s="37">
        <v>9293706.1300000008</v>
      </c>
      <c r="AI121" s="37">
        <v>3790079.6</v>
      </c>
      <c r="AJ121" s="37">
        <v>2211981.2200000002</v>
      </c>
      <c r="AK121" s="37">
        <v>264581158.63</v>
      </c>
      <c r="AL121" s="37">
        <v>6069009.8099999996</v>
      </c>
      <c r="AM121" s="37">
        <v>2516192.0699999998</v>
      </c>
      <c r="AN121" s="37">
        <v>5906308.9100000001</v>
      </c>
      <c r="AO121" s="37">
        <v>7339204.75</v>
      </c>
      <c r="AP121" s="37">
        <v>3807424.13</v>
      </c>
      <c r="AQ121" s="37">
        <v>1084462.71</v>
      </c>
      <c r="AR121" s="37">
        <v>56048444.799999997</v>
      </c>
      <c r="AS121" s="37">
        <v>2274746.75</v>
      </c>
      <c r="AT121" s="37">
        <v>6595895.8799999999</v>
      </c>
      <c r="AU121" s="37">
        <v>11366661.68</v>
      </c>
      <c r="AV121" s="37">
        <v>3701377.17</v>
      </c>
      <c r="AW121" s="37">
        <v>1917359.09</v>
      </c>
      <c r="AX121" s="37">
        <v>3588278.27</v>
      </c>
      <c r="AY121" s="37">
        <v>3896092.57</v>
      </c>
      <c r="AZ121" s="37">
        <v>3873597.3</v>
      </c>
      <c r="BA121" s="37">
        <v>9250761.2799999993</v>
      </c>
      <c r="BB121" s="37">
        <v>3800648.64</v>
      </c>
      <c r="BC121" s="37">
        <v>93357331.340000004</v>
      </c>
      <c r="BD121" s="37">
        <v>13081330.300000001</v>
      </c>
      <c r="BE121" s="37">
        <v>2472806.2400000002</v>
      </c>
      <c r="BF121" s="37">
        <v>3243199.66</v>
      </c>
      <c r="BG121" s="37">
        <v>79682729.890000001</v>
      </c>
      <c r="BH121" s="37">
        <v>1967719.86</v>
      </c>
      <c r="BI121" s="37">
        <v>1974386.43</v>
      </c>
      <c r="BJ121" s="37">
        <v>2243024</v>
      </c>
      <c r="BK121" s="37">
        <v>4033460.55</v>
      </c>
      <c r="BL121" s="37">
        <v>89888715.969999999</v>
      </c>
      <c r="BM121" s="37">
        <v>9332958.1300000008</v>
      </c>
      <c r="BN121" s="37">
        <v>4997422.0199999996</v>
      </c>
      <c r="BO121" s="37">
        <v>14599293.800000001</v>
      </c>
      <c r="BP121" s="37">
        <v>7965915.2599999998</v>
      </c>
      <c r="BQ121" s="37">
        <v>2569135.04</v>
      </c>
      <c r="BR121" s="37">
        <v>554870915.33000004</v>
      </c>
      <c r="BS121" s="37">
        <v>8200606.5999999996</v>
      </c>
      <c r="BT121" s="37">
        <v>6587083.9400000004</v>
      </c>
      <c r="BU121" s="37">
        <v>53614582.810000002</v>
      </c>
      <c r="BV121" s="37">
        <v>1003445.68</v>
      </c>
      <c r="BW121" s="37">
        <v>5208352.87</v>
      </c>
      <c r="BX121" s="37">
        <v>16120794.41</v>
      </c>
      <c r="BY121" s="37">
        <v>3444147.32</v>
      </c>
      <c r="BZ121" s="37">
        <v>4216113.88</v>
      </c>
      <c r="CA121" s="37">
        <v>4755122.8600000003</v>
      </c>
      <c r="CB121" s="37">
        <v>5806372.9199999999</v>
      </c>
      <c r="CC121" s="37">
        <v>17695274.190000001</v>
      </c>
      <c r="CD121" s="37">
        <v>5981686.1699999999</v>
      </c>
      <c r="CE121" s="37">
        <v>15186291.800000001</v>
      </c>
      <c r="CF121" s="37">
        <v>3306426.8</v>
      </c>
      <c r="CG121" s="37">
        <v>2084775.58</v>
      </c>
      <c r="CH121" s="37">
        <v>1986200.79</v>
      </c>
      <c r="CI121" s="37">
        <v>3603235.2</v>
      </c>
      <c r="CJ121" s="37">
        <v>16318623.24</v>
      </c>
      <c r="CK121" s="37">
        <v>4451552.2</v>
      </c>
      <c r="CL121" s="37">
        <v>3220518.61</v>
      </c>
      <c r="CO121" t="str">
        <f>VLOOKUP(A121,[1]รายการ!$A$14:$D$161,3,FALSE)</f>
        <v>MC</v>
      </c>
      <c r="CP121" t="str">
        <f>VLOOKUP(A121,[1]รายการ!$A$14:$D$161,4,FALSE)</f>
        <v>บช</v>
      </c>
    </row>
    <row r="122" spans="1:94">
      <c r="A122" s="38" t="s">
        <v>2244</v>
      </c>
      <c r="B122" s="38" t="s">
        <v>2245</v>
      </c>
      <c r="C122" s="37">
        <v>47356509.939999998</v>
      </c>
      <c r="D122" s="37">
        <v>3162198.45</v>
      </c>
      <c r="E122" s="37">
        <v>8087077.9000000004</v>
      </c>
      <c r="F122" s="37">
        <v>7291183</v>
      </c>
      <c r="G122" s="37">
        <v>3216945</v>
      </c>
      <c r="H122" s="37">
        <v>6876152</v>
      </c>
      <c r="I122" s="37">
        <v>5973634.9000000004</v>
      </c>
      <c r="J122" s="37">
        <v>6854597.1500000004</v>
      </c>
      <c r="K122" s="37">
        <v>7443877.2000000002</v>
      </c>
      <c r="L122" s="37">
        <v>8498482.6999999993</v>
      </c>
      <c r="M122" s="37">
        <v>16436770.5</v>
      </c>
      <c r="N122" s="37">
        <v>2848838.65</v>
      </c>
      <c r="O122" s="37">
        <v>73742424.390000001</v>
      </c>
      <c r="P122" s="37">
        <v>5810798.8499999996</v>
      </c>
      <c r="Q122" s="37">
        <v>7224493.7999999998</v>
      </c>
      <c r="R122" s="37">
        <v>10375641.699999999</v>
      </c>
      <c r="S122" s="37">
        <v>4993668.67</v>
      </c>
      <c r="T122" s="37">
        <v>2971114.2</v>
      </c>
      <c r="U122" s="37">
        <v>4919024</v>
      </c>
      <c r="V122" s="37">
        <v>1760245</v>
      </c>
      <c r="W122" s="37">
        <v>31165398.34</v>
      </c>
      <c r="X122" s="37">
        <v>3797967.3</v>
      </c>
      <c r="Y122" s="37">
        <v>9239478.8399999999</v>
      </c>
      <c r="Z122" s="37">
        <v>6898406</v>
      </c>
      <c r="AA122" s="37">
        <v>4608753.8</v>
      </c>
      <c r="AB122" s="37">
        <v>3216311</v>
      </c>
      <c r="AC122" s="37">
        <v>7140924.75</v>
      </c>
      <c r="AD122" s="37">
        <v>21611569.030000001</v>
      </c>
      <c r="AE122" s="37">
        <v>2482000</v>
      </c>
      <c r="AF122" s="37">
        <v>4454851.7300000004</v>
      </c>
      <c r="AG122" s="37">
        <v>8951954</v>
      </c>
      <c r="AH122" s="37">
        <v>3969397.9</v>
      </c>
      <c r="AI122" s="37">
        <v>4625244.0999999996</v>
      </c>
      <c r="AJ122" s="37">
        <v>2627896.7999999998</v>
      </c>
      <c r="AK122" s="37">
        <v>94563278.739999995</v>
      </c>
      <c r="AL122" s="37">
        <v>5257537.45</v>
      </c>
      <c r="AM122" s="37">
        <v>2625058.5</v>
      </c>
      <c r="AN122" s="37">
        <v>7387070.3700000001</v>
      </c>
      <c r="AO122" s="37">
        <v>8879287.9499999993</v>
      </c>
      <c r="AP122" s="37">
        <v>5020967.13</v>
      </c>
      <c r="AQ122" s="37">
        <v>1686483.9</v>
      </c>
      <c r="AR122" s="37">
        <v>50366652.32</v>
      </c>
      <c r="AS122" s="37">
        <v>5385134.0800000001</v>
      </c>
      <c r="AT122" s="37">
        <v>7265507</v>
      </c>
      <c r="AU122" s="37">
        <v>8263797.4299999997</v>
      </c>
      <c r="AV122" s="37">
        <v>4884393</v>
      </c>
      <c r="AW122" s="37">
        <v>3472215.35</v>
      </c>
      <c r="AX122" s="37">
        <v>5507376.0300000003</v>
      </c>
      <c r="AY122" s="37">
        <v>5751903.2000000002</v>
      </c>
      <c r="AZ122" s="37">
        <v>4360370.43</v>
      </c>
      <c r="BA122" s="37">
        <v>49873057.509999998</v>
      </c>
      <c r="BB122" s="37">
        <v>4653467.8099999996</v>
      </c>
      <c r="BC122" s="37">
        <v>111617696.40000001</v>
      </c>
      <c r="BD122" s="37">
        <v>10508815.289999999</v>
      </c>
      <c r="BE122" s="37">
        <v>3675752.75</v>
      </c>
      <c r="BF122" s="37">
        <v>4741878.5</v>
      </c>
      <c r="BG122" s="37">
        <v>20359590.789999999</v>
      </c>
      <c r="BH122" s="37">
        <v>3766976.1</v>
      </c>
      <c r="BI122" s="37">
        <v>1742303.98</v>
      </c>
      <c r="BJ122" s="37">
        <v>3643952.1</v>
      </c>
      <c r="BK122" s="37">
        <v>4313094.6500000004</v>
      </c>
      <c r="BL122" s="37">
        <v>55172339.609999999</v>
      </c>
      <c r="BM122" s="37">
        <v>17141384.260000002</v>
      </c>
      <c r="BN122" s="37">
        <v>5908736.4199999999</v>
      </c>
      <c r="BO122" s="37">
        <v>7980579.2000000002</v>
      </c>
      <c r="BP122" s="37">
        <v>5535124.2000000002</v>
      </c>
      <c r="BQ122" s="37">
        <v>8867712.5399999991</v>
      </c>
      <c r="BR122" s="37">
        <v>122979121.84</v>
      </c>
      <c r="BS122" s="37">
        <v>8878893</v>
      </c>
      <c r="BT122" s="37">
        <v>6571103.25</v>
      </c>
      <c r="BU122" s="37">
        <v>55158067.740000002</v>
      </c>
      <c r="BV122" s="37">
        <v>250263.4</v>
      </c>
      <c r="BW122" s="37">
        <v>5830352.4500000002</v>
      </c>
      <c r="BX122" s="37">
        <v>17780358.84</v>
      </c>
      <c r="BY122" s="37">
        <v>5809770.7999999998</v>
      </c>
      <c r="BZ122" s="37">
        <v>6638911</v>
      </c>
      <c r="CA122" s="37">
        <v>7391499.46</v>
      </c>
      <c r="CB122" s="37">
        <v>12005154</v>
      </c>
      <c r="CC122" s="37">
        <v>18433780</v>
      </c>
      <c r="CD122" s="37">
        <v>6491359.1799999997</v>
      </c>
      <c r="CE122" s="37">
        <v>6854669.7800000003</v>
      </c>
      <c r="CF122" s="37">
        <v>2418450.1</v>
      </c>
      <c r="CG122" s="37">
        <v>4088725.14</v>
      </c>
      <c r="CH122" s="37">
        <v>4159702.3</v>
      </c>
      <c r="CI122" s="37">
        <v>3766292.7</v>
      </c>
      <c r="CJ122" s="37">
        <v>23868400.239999998</v>
      </c>
      <c r="CK122" s="37">
        <v>2485629.86</v>
      </c>
      <c r="CL122" s="37">
        <v>3311793.02</v>
      </c>
      <c r="CO122" t="str">
        <f>VLOOKUP(A122,[1]รายการ!$A$14:$D$161,3,FALSE)</f>
        <v>MC</v>
      </c>
      <c r="CP122" t="str">
        <f>VLOOKUP(A122,[1]รายการ!$A$14:$D$161,4,FALSE)</f>
        <v>บช</v>
      </c>
    </row>
    <row r="123" spans="1:94">
      <c r="A123" s="38" t="s">
        <v>2246</v>
      </c>
      <c r="B123" s="38" t="s">
        <v>2247</v>
      </c>
      <c r="C123" s="37">
        <v>12890245.689999999</v>
      </c>
      <c r="D123" s="37">
        <v>904735.28</v>
      </c>
      <c r="E123" s="37">
        <v>1447165</v>
      </c>
      <c r="F123" s="37">
        <v>754033</v>
      </c>
      <c r="G123" s="37">
        <v>455558</v>
      </c>
      <c r="H123" s="37">
        <v>533147</v>
      </c>
      <c r="I123" s="37">
        <v>2609790</v>
      </c>
      <c r="J123" s="37">
        <v>1111230</v>
      </c>
      <c r="K123" s="37">
        <v>1309023</v>
      </c>
      <c r="L123" s="37">
        <v>1448749</v>
      </c>
      <c r="M123" s="37">
        <v>3629768.91</v>
      </c>
      <c r="N123" s="37">
        <v>273720</v>
      </c>
      <c r="O123" s="37">
        <v>6573346.2999999998</v>
      </c>
      <c r="P123" s="37">
        <v>1318499</v>
      </c>
      <c r="Q123" s="37">
        <v>2019238</v>
      </c>
      <c r="R123" s="37">
        <v>3086140</v>
      </c>
      <c r="S123" s="37">
        <v>1507281.15</v>
      </c>
      <c r="T123" s="37">
        <v>1069659.42</v>
      </c>
      <c r="U123" s="37">
        <v>1412119.53</v>
      </c>
      <c r="V123" s="37">
        <v>1040570</v>
      </c>
      <c r="W123" s="37">
        <v>10933245.09</v>
      </c>
      <c r="X123" s="37">
        <v>1348813</v>
      </c>
      <c r="Y123" s="37">
        <v>2480885</v>
      </c>
      <c r="Z123" s="37">
        <v>1599450</v>
      </c>
      <c r="AA123" s="37">
        <v>435002</v>
      </c>
      <c r="AB123" s="37">
        <v>831520</v>
      </c>
      <c r="AC123" s="37">
        <v>1058771</v>
      </c>
      <c r="AD123" s="37">
        <v>2975414.94</v>
      </c>
      <c r="AE123" s="37">
        <v>1384185</v>
      </c>
      <c r="AF123" s="37">
        <v>1277803</v>
      </c>
      <c r="AG123" s="37">
        <v>1512159.96</v>
      </c>
      <c r="AH123" s="37">
        <v>1275183</v>
      </c>
      <c r="AI123" s="37">
        <v>1149691</v>
      </c>
      <c r="AJ123" s="37">
        <v>526618.30000000005</v>
      </c>
      <c r="AK123" s="37">
        <v>32068859.48</v>
      </c>
      <c r="AL123" s="37">
        <v>523040</v>
      </c>
      <c r="AM123" s="37">
        <v>554268</v>
      </c>
      <c r="AN123" s="37">
        <v>2362920</v>
      </c>
      <c r="AO123" s="37">
        <v>1929950</v>
      </c>
      <c r="AP123" s="37">
        <v>1147650</v>
      </c>
      <c r="AQ123" s="37">
        <v>236223.73</v>
      </c>
      <c r="AR123" s="37">
        <v>4651953.42</v>
      </c>
      <c r="AS123" s="37">
        <v>989790.92</v>
      </c>
      <c r="AT123" s="37">
        <v>2177890</v>
      </c>
      <c r="AU123" s="37">
        <v>2853090</v>
      </c>
      <c r="AV123" s="37">
        <v>578480</v>
      </c>
      <c r="AW123" s="37">
        <v>1554591</v>
      </c>
      <c r="AX123" s="37">
        <v>974232.9</v>
      </c>
      <c r="AY123" s="37">
        <v>659060</v>
      </c>
      <c r="AZ123" s="37">
        <v>911532</v>
      </c>
      <c r="BA123" s="37">
        <v>3830553.4</v>
      </c>
      <c r="BB123" s="37">
        <v>871590</v>
      </c>
      <c r="BC123" s="37">
        <v>8397816.5500000007</v>
      </c>
      <c r="BD123" s="37">
        <v>0</v>
      </c>
      <c r="BE123" s="37">
        <v>10520</v>
      </c>
      <c r="BF123" s="37">
        <v>1316520</v>
      </c>
      <c r="BG123" s="37">
        <v>6014944.1500000004</v>
      </c>
      <c r="BH123" s="37">
        <v>612247.5</v>
      </c>
      <c r="BI123" s="37">
        <v>27363</v>
      </c>
      <c r="BJ123" s="37">
        <v>52520</v>
      </c>
      <c r="BK123" s="37">
        <v>21216</v>
      </c>
      <c r="BL123" s="37">
        <v>6917157.1500000004</v>
      </c>
      <c r="BM123" s="37">
        <v>2191499.4</v>
      </c>
      <c r="BN123" s="37">
        <v>1450248</v>
      </c>
      <c r="BO123" s="37">
        <v>2289010.66</v>
      </c>
      <c r="BP123" s="37">
        <v>2575999</v>
      </c>
      <c r="BQ123" s="37">
        <v>1133021</v>
      </c>
      <c r="BR123" s="37">
        <v>55254385.259999998</v>
      </c>
      <c r="BS123" s="37">
        <v>12996</v>
      </c>
      <c r="BT123" s="37">
        <v>1960626</v>
      </c>
      <c r="BU123" s="37">
        <v>5485467.7300000004</v>
      </c>
      <c r="BV123" s="37">
        <v>0</v>
      </c>
      <c r="BW123" s="37">
        <v>1267168</v>
      </c>
      <c r="BX123" s="37">
        <v>4387769</v>
      </c>
      <c r="BY123" s="37">
        <v>791288</v>
      </c>
      <c r="BZ123" s="37">
        <v>674100</v>
      </c>
      <c r="CA123" s="37">
        <v>824498</v>
      </c>
      <c r="CB123" s="37">
        <v>1911830</v>
      </c>
      <c r="CC123" s="37">
        <v>1693831</v>
      </c>
      <c r="CD123" s="37">
        <v>1680407</v>
      </c>
      <c r="CE123" s="37">
        <v>1868047.8</v>
      </c>
      <c r="CF123" s="37">
        <v>509960.8</v>
      </c>
      <c r="CG123" s="37">
        <v>539423</v>
      </c>
      <c r="CH123" s="37">
        <v>719661</v>
      </c>
      <c r="CI123" s="37">
        <v>1319842</v>
      </c>
      <c r="CJ123" s="37">
        <v>4370521.92</v>
      </c>
      <c r="CK123" s="37">
        <v>65036</v>
      </c>
      <c r="CL123" s="37">
        <v>1205</v>
      </c>
      <c r="CO123" t="str">
        <f>VLOOKUP(A123,[1]รายการ!$A$14:$D$161,3,FALSE)</f>
        <v>MC</v>
      </c>
      <c r="CP123" t="str">
        <f>VLOOKUP(A123,[1]รายการ!$A$14:$D$161,4,FALSE)</f>
        <v>บช</v>
      </c>
    </row>
    <row r="124" spans="1:94">
      <c r="A124" s="38" t="s">
        <v>2248</v>
      </c>
      <c r="B124" s="38" t="s">
        <v>2249</v>
      </c>
      <c r="C124" s="37">
        <v>1632890</v>
      </c>
      <c r="D124" s="37">
        <v>166047</v>
      </c>
      <c r="E124" s="37">
        <v>60800</v>
      </c>
      <c r="F124" s="37">
        <v>0</v>
      </c>
      <c r="G124" s="37">
        <v>0</v>
      </c>
      <c r="H124" s="37">
        <v>0</v>
      </c>
      <c r="I124" s="37">
        <v>119000</v>
      </c>
      <c r="J124" s="37">
        <v>0</v>
      </c>
      <c r="K124" s="37">
        <v>39600</v>
      </c>
      <c r="L124" s="37">
        <v>0</v>
      </c>
      <c r="M124" s="37">
        <v>610440</v>
      </c>
      <c r="N124" s="37">
        <v>163650</v>
      </c>
      <c r="O124" s="37">
        <v>0</v>
      </c>
      <c r="P124" s="37">
        <v>108900</v>
      </c>
      <c r="Q124" s="37">
        <v>11250</v>
      </c>
      <c r="R124" s="37">
        <v>1083660</v>
      </c>
      <c r="S124" s="37">
        <v>404156.9</v>
      </c>
      <c r="T124" s="37">
        <v>164750</v>
      </c>
      <c r="U124" s="37">
        <v>241181</v>
      </c>
      <c r="V124" s="37">
        <v>120100</v>
      </c>
      <c r="W124" s="37">
        <v>2419202</v>
      </c>
      <c r="X124" s="37">
        <v>155750</v>
      </c>
      <c r="Y124" s="37">
        <v>357000</v>
      </c>
      <c r="Z124" s="37">
        <v>110950</v>
      </c>
      <c r="AA124" s="37">
        <v>132076.20000000001</v>
      </c>
      <c r="AB124" s="37">
        <v>20720</v>
      </c>
      <c r="AC124" s="37">
        <v>184720</v>
      </c>
      <c r="AD124" s="37">
        <v>1959115</v>
      </c>
      <c r="AE124" s="37">
        <v>185265</v>
      </c>
      <c r="AF124" s="37">
        <v>151420</v>
      </c>
      <c r="AG124" s="37">
        <v>540500</v>
      </c>
      <c r="AH124" s="37">
        <v>177000</v>
      </c>
      <c r="AI124" s="37">
        <v>340490</v>
      </c>
      <c r="AJ124" s="37">
        <v>262059</v>
      </c>
      <c r="AK124" s="37">
        <v>5547142</v>
      </c>
      <c r="AL124" s="37">
        <v>595700</v>
      </c>
      <c r="AM124" s="37">
        <v>48060</v>
      </c>
      <c r="AN124" s="37">
        <v>281080</v>
      </c>
      <c r="AO124" s="37">
        <v>610037</v>
      </c>
      <c r="AP124" s="37">
        <v>212340</v>
      </c>
      <c r="AQ124" s="37">
        <v>5900</v>
      </c>
      <c r="AR124" s="37">
        <v>1092172.5</v>
      </c>
      <c r="AS124" s="37">
        <v>543820</v>
      </c>
      <c r="AT124" s="37">
        <v>30100</v>
      </c>
      <c r="AU124" s="37">
        <v>2683930</v>
      </c>
      <c r="AV124" s="37">
        <v>415300</v>
      </c>
      <c r="AW124" s="37">
        <v>5280</v>
      </c>
      <c r="AX124" s="37">
        <v>267800</v>
      </c>
      <c r="AY124" s="37">
        <v>581850</v>
      </c>
      <c r="AZ124" s="37">
        <v>133420</v>
      </c>
      <c r="BA124" s="37">
        <v>630000</v>
      </c>
      <c r="BB124" s="37">
        <v>177728</v>
      </c>
      <c r="BC124" s="37">
        <v>1300300</v>
      </c>
      <c r="BD124" s="37">
        <v>12000</v>
      </c>
      <c r="BE124" s="37">
        <v>138040</v>
      </c>
      <c r="BF124" s="37">
        <v>0</v>
      </c>
      <c r="BG124" s="37">
        <v>120630</v>
      </c>
      <c r="BH124" s="37">
        <v>0</v>
      </c>
      <c r="BI124" s="37">
        <v>0</v>
      </c>
      <c r="BJ124" s="37">
        <v>125500</v>
      </c>
      <c r="BK124" s="37">
        <v>94100</v>
      </c>
      <c r="BL124" s="37">
        <v>5263141</v>
      </c>
      <c r="BM124" s="37">
        <v>220040</v>
      </c>
      <c r="BN124" s="37">
        <v>24950</v>
      </c>
      <c r="BO124" s="37">
        <v>673296</v>
      </c>
      <c r="BP124" s="37">
        <v>140220</v>
      </c>
      <c r="BQ124" s="37">
        <v>193005</v>
      </c>
      <c r="BR124" s="37">
        <v>5072499</v>
      </c>
      <c r="BS124" s="37">
        <v>157500</v>
      </c>
      <c r="BT124" s="37">
        <v>187200</v>
      </c>
      <c r="BU124" s="37">
        <v>2339850</v>
      </c>
      <c r="BV124" s="37">
        <v>0</v>
      </c>
      <c r="BW124" s="37">
        <v>787010</v>
      </c>
      <c r="BX124" s="37">
        <v>166670</v>
      </c>
      <c r="BY124" s="37">
        <v>28440</v>
      </c>
      <c r="BZ124" s="37">
        <v>104500</v>
      </c>
      <c r="CA124" s="37">
        <v>993550</v>
      </c>
      <c r="CB124" s="37">
        <v>1868232</v>
      </c>
      <c r="CC124" s="37">
        <v>2268410</v>
      </c>
      <c r="CD124" s="37">
        <v>574200</v>
      </c>
      <c r="CE124" s="37">
        <v>648850</v>
      </c>
      <c r="CF124" s="37">
        <v>118025</v>
      </c>
      <c r="CG124" s="37">
        <v>20000</v>
      </c>
      <c r="CH124" s="37">
        <v>0</v>
      </c>
      <c r="CI124" s="37">
        <v>0</v>
      </c>
      <c r="CJ124" s="37">
        <v>1129200</v>
      </c>
      <c r="CK124" s="37">
        <v>84230</v>
      </c>
      <c r="CL124" s="37">
        <v>152000</v>
      </c>
      <c r="CO124" t="str">
        <f>VLOOKUP(A124,[1]รายการ!$A$14:$D$161,3,FALSE)</f>
        <v>MC</v>
      </c>
      <c r="CP124" t="str">
        <f>VLOOKUP(A124,[1]รายการ!$A$14:$D$161,4,FALSE)</f>
        <v>บช</v>
      </c>
    </row>
    <row r="125" spans="1:94">
      <c r="A125" s="38" t="s">
        <v>2250</v>
      </c>
      <c r="B125" s="38" t="s">
        <v>2251</v>
      </c>
      <c r="C125" s="37">
        <v>2418340.5099999998</v>
      </c>
      <c r="D125" s="37">
        <v>406493.76</v>
      </c>
      <c r="E125" s="37">
        <v>485367.39</v>
      </c>
      <c r="F125" s="37">
        <v>204063.54</v>
      </c>
      <c r="G125" s="37">
        <v>403636.38</v>
      </c>
      <c r="H125" s="37">
        <v>533612.86</v>
      </c>
      <c r="I125" s="37">
        <v>475094.62</v>
      </c>
      <c r="J125" s="37">
        <v>486756.47</v>
      </c>
      <c r="K125" s="37">
        <v>569025.91</v>
      </c>
      <c r="L125" s="37">
        <v>296146.26</v>
      </c>
      <c r="M125" s="37">
        <v>1177296.8400000001</v>
      </c>
      <c r="N125" s="37">
        <v>352996.06</v>
      </c>
      <c r="O125" s="37">
        <v>1223919.8799999999</v>
      </c>
      <c r="P125" s="37">
        <v>557558.02</v>
      </c>
      <c r="Q125" s="37">
        <v>489532.44</v>
      </c>
      <c r="R125" s="37">
        <v>799118.08</v>
      </c>
      <c r="S125" s="37">
        <v>276502.58</v>
      </c>
      <c r="T125" s="37">
        <v>737807.7</v>
      </c>
      <c r="U125" s="37">
        <v>401322.52</v>
      </c>
      <c r="V125" s="37">
        <v>373618.77</v>
      </c>
      <c r="W125" s="37">
        <v>865060.11</v>
      </c>
      <c r="X125" s="37">
        <v>298027.84999999998</v>
      </c>
      <c r="Y125" s="37">
        <v>762919.65</v>
      </c>
      <c r="Z125" s="37">
        <v>580542.31000000006</v>
      </c>
      <c r="AA125" s="37">
        <v>428694.11</v>
      </c>
      <c r="AB125" s="37">
        <v>154732.70000000001</v>
      </c>
      <c r="AC125" s="37">
        <v>669585.43000000005</v>
      </c>
      <c r="AD125" s="37">
        <v>538925.73</v>
      </c>
      <c r="AE125" s="37">
        <v>307573.86</v>
      </c>
      <c r="AF125" s="37">
        <v>214392.8</v>
      </c>
      <c r="AG125" s="37">
        <v>531486.6</v>
      </c>
      <c r="AH125" s="37">
        <v>465536.77</v>
      </c>
      <c r="AI125" s="37">
        <v>772572.8</v>
      </c>
      <c r="AJ125" s="37">
        <v>413586.9</v>
      </c>
      <c r="AK125" s="37">
        <v>2011505.11</v>
      </c>
      <c r="AL125" s="37">
        <v>340868.32</v>
      </c>
      <c r="AM125" s="37">
        <v>268961.5</v>
      </c>
      <c r="AN125" s="37">
        <v>539497.38</v>
      </c>
      <c r="AO125" s="37">
        <v>104256</v>
      </c>
      <c r="AP125" s="37">
        <v>272224.09999999998</v>
      </c>
      <c r="AQ125" s="37">
        <v>209176.35</v>
      </c>
      <c r="AR125" s="37">
        <v>2131086.81</v>
      </c>
      <c r="AS125" s="37">
        <v>342958.3</v>
      </c>
      <c r="AT125" s="37">
        <v>379771.18</v>
      </c>
      <c r="AU125" s="37">
        <v>929786.85</v>
      </c>
      <c r="AV125" s="37">
        <v>320124.3</v>
      </c>
      <c r="AW125" s="37">
        <v>272632.07</v>
      </c>
      <c r="AX125" s="37">
        <v>198411.77</v>
      </c>
      <c r="AY125" s="37">
        <v>284621.99</v>
      </c>
      <c r="AZ125" s="37">
        <v>171112.05</v>
      </c>
      <c r="BA125" s="37">
        <v>1455433.75</v>
      </c>
      <c r="BB125" s="37">
        <v>323825.27</v>
      </c>
      <c r="BC125" s="37">
        <v>691496.95</v>
      </c>
      <c r="BD125" s="37">
        <v>444890.8</v>
      </c>
      <c r="BE125" s="37">
        <v>151993</v>
      </c>
      <c r="BF125" s="37">
        <v>124490.5</v>
      </c>
      <c r="BG125" s="37">
        <v>1026850.04</v>
      </c>
      <c r="BH125" s="37">
        <v>137623</v>
      </c>
      <c r="BI125" s="37">
        <v>292197.55</v>
      </c>
      <c r="BJ125" s="37">
        <v>117413.5</v>
      </c>
      <c r="BK125" s="37">
        <v>122746</v>
      </c>
      <c r="BL125" s="37">
        <v>916629.6</v>
      </c>
      <c r="BM125" s="37">
        <v>804785.21</v>
      </c>
      <c r="BN125" s="37">
        <v>408371.19</v>
      </c>
      <c r="BO125" s="37">
        <v>1818369.71</v>
      </c>
      <c r="BP125" s="37">
        <v>308025.2</v>
      </c>
      <c r="BQ125" s="37">
        <v>340538.22</v>
      </c>
      <c r="BR125" s="37">
        <v>2921839.85</v>
      </c>
      <c r="BS125" s="37">
        <v>378311.72</v>
      </c>
      <c r="BT125" s="37">
        <v>595166.17000000004</v>
      </c>
      <c r="BU125" s="37">
        <v>1272383.2</v>
      </c>
      <c r="BV125" s="37">
        <v>5860</v>
      </c>
      <c r="BW125" s="37">
        <v>271057.65000000002</v>
      </c>
      <c r="BX125" s="37">
        <v>699537.75</v>
      </c>
      <c r="BY125" s="37">
        <v>1044999.61</v>
      </c>
      <c r="BZ125" s="37">
        <v>295143.86</v>
      </c>
      <c r="CA125" s="37">
        <v>376966.17</v>
      </c>
      <c r="CB125" s="37">
        <v>362303.9</v>
      </c>
      <c r="CC125" s="37">
        <v>880626.45</v>
      </c>
      <c r="CD125" s="37">
        <v>346686</v>
      </c>
      <c r="CE125" s="37">
        <v>566041.51</v>
      </c>
      <c r="CF125" s="37">
        <v>325050.34999999998</v>
      </c>
      <c r="CG125" s="37">
        <v>337245.04</v>
      </c>
      <c r="CH125" s="37">
        <v>168742</v>
      </c>
      <c r="CI125" s="37">
        <v>145269.07999999999</v>
      </c>
      <c r="CJ125" s="37">
        <v>579195.80000000005</v>
      </c>
      <c r="CK125" s="37">
        <v>193710</v>
      </c>
      <c r="CL125" s="37">
        <v>166078.9</v>
      </c>
      <c r="CO125" t="str">
        <f>VLOOKUP(A125,[1]รายการ!$A$14:$D$161,3,FALSE)</f>
        <v>MC</v>
      </c>
      <c r="CP125" t="str">
        <f>VLOOKUP(A125,[1]รายการ!$A$14:$D$161,4,FALSE)</f>
        <v>บช</v>
      </c>
    </row>
    <row r="126" spans="1:94">
      <c r="A126" s="38" t="s">
        <v>2252</v>
      </c>
      <c r="B126" s="38" t="s">
        <v>2253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18999.5</v>
      </c>
      <c r="Q126" s="37">
        <v>0</v>
      </c>
      <c r="R126" s="37">
        <v>0</v>
      </c>
      <c r="S126" s="37">
        <v>1980</v>
      </c>
      <c r="T126" s="37">
        <v>0</v>
      </c>
      <c r="U126" s="37">
        <v>0</v>
      </c>
      <c r="V126" s="37">
        <v>0</v>
      </c>
      <c r="W126" s="37">
        <v>0</v>
      </c>
      <c r="X126" s="37">
        <v>0</v>
      </c>
      <c r="Y126" s="37">
        <v>0</v>
      </c>
      <c r="Z126" s="37">
        <v>51300</v>
      </c>
      <c r="AA126" s="37">
        <v>202500</v>
      </c>
      <c r="AB126" s="37">
        <v>15000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7">
        <v>0</v>
      </c>
      <c r="AL126" s="37">
        <v>0</v>
      </c>
      <c r="AM126" s="37">
        <v>0</v>
      </c>
      <c r="AN126" s="37">
        <v>0</v>
      </c>
      <c r="AO126" s="37">
        <v>0</v>
      </c>
      <c r="AP126" s="37">
        <v>0</v>
      </c>
      <c r="AQ126" s="37">
        <v>0</v>
      </c>
      <c r="AR126" s="37">
        <v>0</v>
      </c>
      <c r="AS126" s="37">
        <v>0</v>
      </c>
      <c r="AT126" s="37">
        <v>0</v>
      </c>
      <c r="AU126" s="37">
        <v>0</v>
      </c>
      <c r="AV126" s="37">
        <v>0</v>
      </c>
      <c r="AW126" s="37">
        <v>0</v>
      </c>
      <c r="AX126" s="37">
        <v>0</v>
      </c>
      <c r="AY126" s="37">
        <v>0</v>
      </c>
      <c r="AZ126" s="37">
        <v>0</v>
      </c>
      <c r="BA126" s="37">
        <v>53315.5</v>
      </c>
      <c r="BB126" s="37">
        <v>0</v>
      </c>
      <c r="BC126" s="37">
        <v>0</v>
      </c>
      <c r="BD126" s="37">
        <v>48500</v>
      </c>
      <c r="BE126" s="37">
        <v>0</v>
      </c>
      <c r="BF126" s="37">
        <v>0</v>
      </c>
      <c r="BG126" s="37">
        <v>0</v>
      </c>
      <c r="BH126" s="37">
        <v>0</v>
      </c>
      <c r="BI126" s="37">
        <v>0</v>
      </c>
      <c r="BJ126" s="37">
        <v>0</v>
      </c>
      <c r="BK126" s="37">
        <v>0</v>
      </c>
      <c r="BL126" s="37">
        <v>146456.25</v>
      </c>
      <c r="BM126" s="37">
        <v>0</v>
      </c>
      <c r="BN126" s="37">
        <v>0</v>
      </c>
      <c r="BO126" s="37">
        <v>0</v>
      </c>
      <c r="BP126" s="37">
        <v>0</v>
      </c>
      <c r="BQ126" s="37">
        <v>0</v>
      </c>
      <c r="BR126" s="37">
        <v>0</v>
      </c>
      <c r="BS126" s="37">
        <v>0</v>
      </c>
      <c r="BT126" s="37">
        <v>0</v>
      </c>
      <c r="BU126" s="37">
        <v>15000</v>
      </c>
      <c r="BV126" s="37">
        <v>4000</v>
      </c>
      <c r="BW126" s="37">
        <v>0</v>
      </c>
      <c r="BX126" s="37">
        <v>0</v>
      </c>
      <c r="BY126" s="37">
        <v>0</v>
      </c>
      <c r="BZ126" s="37">
        <v>0</v>
      </c>
      <c r="CA126" s="37">
        <v>0</v>
      </c>
      <c r="CB126" s="37">
        <v>0</v>
      </c>
      <c r="CC126" s="37">
        <v>0</v>
      </c>
      <c r="CD126" s="37">
        <v>43820</v>
      </c>
      <c r="CE126" s="37">
        <v>0</v>
      </c>
      <c r="CF126" s="37">
        <v>0</v>
      </c>
      <c r="CG126" s="37">
        <v>0</v>
      </c>
      <c r="CH126" s="37">
        <v>0</v>
      </c>
      <c r="CI126" s="37">
        <v>0</v>
      </c>
      <c r="CJ126" s="37">
        <v>0</v>
      </c>
      <c r="CK126" s="37">
        <v>0</v>
      </c>
      <c r="CL126" s="37">
        <v>0</v>
      </c>
      <c r="CO126" t="str">
        <f>VLOOKUP(A126,[1]รายการ!$A$14:$D$161,3,FALSE)</f>
        <v>MC</v>
      </c>
      <c r="CP126" t="str">
        <f>VLOOKUP(A126,[1]รายการ!$A$14:$D$161,4,FALSE)</f>
        <v>บช</v>
      </c>
    </row>
    <row r="127" spans="1:94" s="36" customFormat="1">
      <c r="A127" s="39" t="s">
        <v>2048</v>
      </c>
      <c r="B127" s="39" t="s">
        <v>2049</v>
      </c>
      <c r="C127" s="40">
        <v>1506048</v>
      </c>
      <c r="D127" s="40">
        <v>478538.75</v>
      </c>
      <c r="E127" s="40">
        <v>288357</v>
      </c>
      <c r="F127" s="40">
        <v>347543</v>
      </c>
      <c r="G127" s="40">
        <v>518700</v>
      </c>
      <c r="H127" s="40">
        <v>418010</v>
      </c>
      <c r="I127" s="40">
        <v>133920</v>
      </c>
      <c r="J127" s="40">
        <v>54700</v>
      </c>
      <c r="K127" s="40">
        <v>49600</v>
      </c>
      <c r="L127" s="40">
        <v>1030954.23</v>
      </c>
      <c r="M127" s="40">
        <v>1705622</v>
      </c>
      <c r="N127" s="40">
        <v>277290</v>
      </c>
      <c r="O127" s="40">
        <v>1488220</v>
      </c>
      <c r="P127" s="40">
        <v>430560</v>
      </c>
      <c r="Q127" s="40">
        <v>893625</v>
      </c>
      <c r="R127" s="40">
        <v>104870</v>
      </c>
      <c r="S127" s="40">
        <v>669317</v>
      </c>
      <c r="T127" s="40">
        <v>454358</v>
      </c>
      <c r="U127" s="40">
        <v>978050</v>
      </c>
      <c r="V127" s="40">
        <v>407050</v>
      </c>
      <c r="W127" s="40">
        <v>1752353.7</v>
      </c>
      <c r="X127" s="40">
        <v>1068379</v>
      </c>
      <c r="Y127" s="40">
        <v>218970</v>
      </c>
      <c r="Z127" s="40">
        <v>1115500</v>
      </c>
      <c r="AA127" s="40">
        <v>155300</v>
      </c>
      <c r="AB127" s="40">
        <v>209290</v>
      </c>
      <c r="AC127" s="40">
        <v>5500</v>
      </c>
      <c r="AD127" s="40">
        <v>1679094</v>
      </c>
      <c r="AE127" s="40">
        <v>337982</v>
      </c>
      <c r="AF127" s="40">
        <v>1306136</v>
      </c>
      <c r="AG127" s="40">
        <v>607000</v>
      </c>
      <c r="AH127" s="40">
        <v>277135</v>
      </c>
      <c r="AI127" s="40">
        <v>426700</v>
      </c>
      <c r="AJ127" s="40">
        <v>144104</v>
      </c>
      <c r="AK127" s="40">
        <v>6027319.5</v>
      </c>
      <c r="AL127" s="40">
        <v>216170</v>
      </c>
      <c r="AM127" s="40">
        <v>220830</v>
      </c>
      <c r="AN127" s="40">
        <v>527950</v>
      </c>
      <c r="AO127" s="40">
        <v>545238.5</v>
      </c>
      <c r="AP127" s="40">
        <v>1150590</v>
      </c>
      <c r="AQ127" s="40">
        <v>263404</v>
      </c>
      <c r="AR127" s="40">
        <v>0</v>
      </c>
      <c r="AS127" s="40">
        <v>517954.6</v>
      </c>
      <c r="AT127" s="40">
        <v>0</v>
      </c>
      <c r="AU127" s="40">
        <v>707556</v>
      </c>
      <c r="AV127" s="40">
        <v>331140</v>
      </c>
      <c r="AW127" s="40">
        <v>377994</v>
      </c>
      <c r="AX127" s="40">
        <v>265970</v>
      </c>
      <c r="AY127" s="40">
        <v>416454</v>
      </c>
      <c r="AZ127" s="40">
        <v>534486</v>
      </c>
      <c r="BA127" s="40">
        <v>875699</v>
      </c>
      <c r="BB127" s="40">
        <v>305991</v>
      </c>
      <c r="BC127" s="40">
        <v>1713767</v>
      </c>
      <c r="BD127" s="40">
        <v>710500</v>
      </c>
      <c r="BE127" s="40">
        <v>376094</v>
      </c>
      <c r="BF127" s="40">
        <v>319571.51</v>
      </c>
      <c r="BG127" s="40">
        <v>1186187.57</v>
      </c>
      <c r="BH127" s="40">
        <v>853017</v>
      </c>
      <c r="BI127" s="40">
        <v>106073.5</v>
      </c>
      <c r="BJ127" s="40">
        <v>632780</v>
      </c>
      <c r="BK127" s="40">
        <v>495468.5</v>
      </c>
      <c r="BL127" s="40">
        <v>1833935</v>
      </c>
      <c r="BM127" s="40">
        <v>440585</v>
      </c>
      <c r="BN127" s="40">
        <v>1089637.75</v>
      </c>
      <c r="BO127" s="40">
        <v>1002741.05</v>
      </c>
      <c r="BP127" s="40">
        <v>744629</v>
      </c>
      <c r="BQ127" s="40">
        <v>812272</v>
      </c>
      <c r="BR127" s="40">
        <v>7433742.2999999998</v>
      </c>
      <c r="BS127" s="40">
        <v>1262640.3400000001</v>
      </c>
      <c r="BT127" s="40">
        <v>2061037.05</v>
      </c>
      <c r="BU127" s="40">
        <v>2171047.7000000002</v>
      </c>
      <c r="BV127" s="40">
        <v>393239.62</v>
      </c>
      <c r="BW127" s="40">
        <v>577945</v>
      </c>
      <c r="BX127" s="40">
        <v>1640565.24</v>
      </c>
      <c r="BY127" s="40">
        <v>417450</v>
      </c>
      <c r="BZ127" s="40">
        <v>268800</v>
      </c>
      <c r="CA127" s="40">
        <v>1269151</v>
      </c>
      <c r="CB127" s="40">
        <v>920644</v>
      </c>
      <c r="CC127" s="40">
        <v>1452709</v>
      </c>
      <c r="CD127" s="40">
        <v>545392.5</v>
      </c>
      <c r="CE127" s="40">
        <v>914225.24</v>
      </c>
      <c r="CF127" s="40">
        <v>284121.83</v>
      </c>
      <c r="CG127" s="40">
        <v>482529.5</v>
      </c>
      <c r="CH127" s="40">
        <v>258232</v>
      </c>
      <c r="CI127" s="40">
        <v>634752.5</v>
      </c>
      <c r="CJ127" s="40">
        <v>2527604.2799999998</v>
      </c>
      <c r="CK127" s="40">
        <v>389658.6</v>
      </c>
      <c r="CL127" s="40">
        <v>269855</v>
      </c>
      <c r="CO127" t="str">
        <f>VLOOKUP(A127,[1]รายการ!$A$14:$D$161,3,FALSE)</f>
        <v>MC</v>
      </c>
      <c r="CP127" t="str">
        <f>VLOOKUP(A127,[1]รายการ!$A$14:$D$161,4,FALSE)</f>
        <v>บำรุง</v>
      </c>
    </row>
    <row r="128" spans="1:94" s="36" customFormat="1">
      <c r="A128" s="39" t="s">
        <v>2050</v>
      </c>
      <c r="B128" s="39" t="s">
        <v>2051</v>
      </c>
      <c r="C128" s="40">
        <v>0</v>
      </c>
      <c r="D128" s="40">
        <v>0</v>
      </c>
      <c r="E128" s="40">
        <v>1000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0</v>
      </c>
      <c r="W128" s="40">
        <v>0</v>
      </c>
      <c r="X128" s="40">
        <v>0</v>
      </c>
      <c r="Y128" s="40">
        <v>0</v>
      </c>
      <c r="Z128" s="40">
        <v>0</v>
      </c>
      <c r="AA128" s="40">
        <v>0</v>
      </c>
      <c r="AB128" s="40">
        <v>0</v>
      </c>
      <c r="AC128" s="40">
        <v>0</v>
      </c>
      <c r="AD128" s="40">
        <v>7025</v>
      </c>
      <c r="AE128" s="40">
        <v>0</v>
      </c>
      <c r="AF128" s="40">
        <v>68874</v>
      </c>
      <c r="AG128" s="40">
        <v>38840</v>
      </c>
      <c r="AH128" s="40">
        <v>0</v>
      </c>
      <c r="AI128" s="40">
        <v>49865</v>
      </c>
      <c r="AJ128" s="40">
        <v>76450</v>
      </c>
      <c r="AK128" s="40">
        <v>0</v>
      </c>
      <c r="AL128" s="40">
        <v>0</v>
      </c>
      <c r="AM128" s="40">
        <v>0</v>
      </c>
      <c r="AN128" s="40">
        <v>0</v>
      </c>
      <c r="AO128" s="40">
        <v>0</v>
      </c>
      <c r="AP128" s="40">
        <v>0</v>
      </c>
      <c r="AQ128" s="40">
        <v>0</v>
      </c>
      <c r="AR128" s="40">
        <v>6500</v>
      </c>
      <c r="AS128" s="40">
        <v>0</v>
      </c>
      <c r="AT128" s="40">
        <v>0</v>
      </c>
      <c r="AU128" s="40">
        <v>0</v>
      </c>
      <c r="AV128" s="40">
        <v>0</v>
      </c>
      <c r="AW128" s="40">
        <v>0</v>
      </c>
      <c r="AX128" s="40">
        <v>0</v>
      </c>
      <c r="AY128" s="40">
        <v>0</v>
      </c>
      <c r="AZ128" s="40">
        <v>0</v>
      </c>
      <c r="BA128" s="40">
        <v>0</v>
      </c>
      <c r="BB128" s="40">
        <v>0</v>
      </c>
      <c r="BC128" s="40">
        <v>0</v>
      </c>
      <c r="BD128" s="40">
        <v>0</v>
      </c>
      <c r="BE128" s="40">
        <v>0</v>
      </c>
      <c r="BF128" s="40">
        <v>0</v>
      </c>
      <c r="BG128" s="40">
        <v>0</v>
      </c>
      <c r="BH128" s="40">
        <v>0</v>
      </c>
      <c r="BI128" s="40">
        <v>0</v>
      </c>
      <c r="BJ128" s="40">
        <v>0</v>
      </c>
      <c r="BK128" s="40">
        <v>0</v>
      </c>
      <c r="BL128" s="40">
        <v>0</v>
      </c>
      <c r="BM128" s="40">
        <v>0</v>
      </c>
      <c r="BN128" s="40">
        <v>0</v>
      </c>
      <c r="BO128" s="40">
        <v>0</v>
      </c>
      <c r="BP128" s="40">
        <v>0</v>
      </c>
      <c r="BQ128" s="40">
        <v>0</v>
      </c>
      <c r="BR128" s="40">
        <v>285957.02</v>
      </c>
      <c r="BS128" s="40">
        <v>0</v>
      </c>
      <c r="BT128" s="40">
        <v>0</v>
      </c>
      <c r="BU128" s="40">
        <v>19200</v>
      </c>
      <c r="BV128" s="40">
        <v>0</v>
      </c>
      <c r="BW128" s="40">
        <v>7800</v>
      </c>
      <c r="BX128" s="40">
        <v>0</v>
      </c>
      <c r="BY128" s="40">
        <v>0</v>
      </c>
      <c r="BZ128" s="40">
        <v>13300</v>
      </c>
      <c r="CA128" s="40">
        <v>0</v>
      </c>
      <c r="CB128" s="40">
        <v>0</v>
      </c>
      <c r="CC128" s="40">
        <v>0</v>
      </c>
      <c r="CD128" s="40">
        <v>0</v>
      </c>
      <c r="CE128" s="40">
        <v>0</v>
      </c>
      <c r="CF128" s="40">
        <v>0</v>
      </c>
      <c r="CG128" s="40">
        <v>90954</v>
      </c>
      <c r="CH128" s="40">
        <v>0</v>
      </c>
      <c r="CI128" s="40">
        <v>0</v>
      </c>
      <c r="CJ128" s="40">
        <v>0</v>
      </c>
      <c r="CK128" s="40">
        <v>0</v>
      </c>
      <c r="CL128" s="40">
        <v>0</v>
      </c>
      <c r="CO128" t="str">
        <f>VLOOKUP(A128,[1]รายการ!$A$14:$D$161,3,FALSE)</f>
        <v>MC</v>
      </c>
      <c r="CP128" t="str">
        <f>VLOOKUP(A128,[1]รายการ!$A$14:$D$161,4,FALSE)</f>
        <v>บำรุง</v>
      </c>
    </row>
    <row r="129" spans="1:94" s="36" customFormat="1">
      <c r="A129" s="39" t="s">
        <v>2052</v>
      </c>
      <c r="B129" s="39" t="s">
        <v>2053</v>
      </c>
      <c r="C129" s="40">
        <v>0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40">
        <v>0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54000</v>
      </c>
      <c r="W129" s="40">
        <v>0</v>
      </c>
      <c r="X129" s="40">
        <v>21115</v>
      </c>
      <c r="Y129" s="40">
        <v>0</v>
      </c>
      <c r="Z129" s="40">
        <v>0</v>
      </c>
      <c r="AA129" s="40">
        <v>0</v>
      </c>
      <c r="AB129" s="40">
        <v>0</v>
      </c>
      <c r="AC129" s="40">
        <v>0</v>
      </c>
      <c r="AD129" s="40">
        <v>0</v>
      </c>
      <c r="AE129" s="40">
        <v>0</v>
      </c>
      <c r="AF129" s="40">
        <v>0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40">
        <v>0</v>
      </c>
      <c r="AM129" s="40">
        <v>0</v>
      </c>
      <c r="AN129" s="40">
        <v>0</v>
      </c>
      <c r="AO129" s="40">
        <v>0</v>
      </c>
      <c r="AP129" s="40">
        <v>0</v>
      </c>
      <c r="AQ129" s="40">
        <v>0</v>
      </c>
      <c r="AR129" s="40">
        <v>0</v>
      </c>
      <c r="AS129" s="40">
        <v>6600</v>
      </c>
      <c r="AT129" s="40">
        <v>0</v>
      </c>
      <c r="AU129" s="40">
        <v>0</v>
      </c>
      <c r="AV129" s="40">
        <v>0</v>
      </c>
      <c r="AW129" s="40">
        <v>0</v>
      </c>
      <c r="AX129" s="40">
        <v>0</v>
      </c>
      <c r="AY129" s="40">
        <v>0</v>
      </c>
      <c r="AZ129" s="40">
        <v>0</v>
      </c>
      <c r="BA129" s="40">
        <v>0</v>
      </c>
      <c r="BB129" s="40">
        <v>0</v>
      </c>
      <c r="BC129" s="40">
        <v>0</v>
      </c>
      <c r="BD129" s="40">
        <v>0</v>
      </c>
      <c r="BE129" s="40">
        <v>0</v>
      </c>
      <c r="BF129" s="40">
        <v>0</v>
      </c>
      <c r="BG129" s="40">
        <v>0</v>
      </c>
      <c r="BH129" s="40">
        <v>0</v>
      </c>
      <c r="BI129" s="40">
        <v>0</v>
      </c>
      <c r="BJ129" s="40">
        <v>0</v>
      </c>
      <c r="BK129" s="40">
        <v>0</v>
      </c>
      <c r="BL129" s="40">
        <v>0</v>
      </c>
      <c r="BM129" s="40">
        <v>0</v>
      </c>
      <c r="BN129" s="40">
        <v>0</v>
      </c>
      <c r="BO129" s="40">
        <v>0</v>
      </c>
      <c r="BP129" s="40">
        <v>0</v>
      </c>
      <c r="BQ129" s="40">
        <v>0</v>
      </c>
      <c r="BR129" s="40">
        <v>0</v>
      </c>
      <c r="BS129" s="40">
        <v>0</v>
      </c>
      <c r="BT129" s="40">
        <v>0</v>
      </c>
      <c r="BU129" s="40">
        <v>0</v>
      </c>
      <c r="BV129" s="40">
        <v>0</v>
      </c>
      <c r="BW129" s="40">
        <v>0</v>
      </c>
      <c r="BX129" s="40">
        <v>0</v>
      </c>
      <c r="BY129" s="40">
        <v>0</v>
      </c>
      <c r="BZ129" s="40">
        <v>0</v>
      </c>
      <c r="CA129" s="40">
        <v>0</v>
      </c>
      <c r="CB129" s="40">
        <v>0</v>
      </c>
      <c r="CC129" s="40">
        <v>0</v>
      </c>
      <c r="CD129" s="40">
        <v>0</v>
      </c>
      <c r="CE129" s="40">
        <v>0</v>
      </c>
      <c r="CF129" s="40">
        <v>0</v>
      </c>
      <c r="CG129" s="40">
        <v>0</v>
      </c>
      <c r="CH129" s="40">
        <v>0</v>
      </c>
      <c r="CI129" s="40">
        <v>0</v>
      </c>
      <c r="CJ129" s="40">
        <v>0</v>
      </c>
      <c r="CK129" s="40">
        <v>0</v>
      </c>
      <c r="CL129" s="40">
        <v>0</v>
      </c>
      <c r="CO129" t="str">
        <f>VLOOKUP(A129,[1]รายการ!$A$14:$D$161,3,FALSE)</f>
        <v>MC</v>
      </c>
      <c r="CP129" t="str">
        <f>VLOOKUP(A129,[1]รายการ!$A$14:$D$161,4,FALSE)</f>
        <v>บำรุง</v>
      </c>
    </row>
    <row r="130" spans="1:94" s="36" customFormat="1">
      <c r="A130" s="39" t="s">
        <v>2054</v>
      </c>
      <c r="B130" s="39" t="s">
        <v>2055</v>
      </c>
      <c r="C130" s="40">
        <v>0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>
        <v>0</v>
      </c>
      <c r="K130" s="40">
        <v>0</v>
      </c>
      <c r="L130" s="40">
        <v>0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224000</v>
      </c>
      <c r="T130" s="40">
        <v>0</v>
      </c>
      <c r="U130" s="40">
        <v>0</v>
      </c>
      <c r="V130" s="40">
        <v>0</v>
      </c>
      <c r="W130" s="40">
        <v>0</v>
      </c>
      <c r="X130" s="40">
        <v>0</v>
      </c>
      <c r="Y130" s="40">
        <v>0</v>
      </c>
      <c r="Z130" s="40">
        <v>0</v>
      </c>
      <c r="AA130" s="40">
        <v>0</v>
      </c>
      <c r="AB130" s="40">
        <v>0</v>
      </c>
      <c r="AC130" s="40">
        <v>0</v>
      </c>
      <c r="AD130" s="40">
        <v>0</v>
      </c>
      <c r="AE130" s="40">
        <v>0</v>
      </c>
      <c r="AF130" s="40">
        <v>0</v>
      </c>
      <c r="AG130" s="40">
        <v>0</v>
      </c>
      <c r="AH130" s="40">
        <v>0</v>
      </c>
      <c r="AI130" s="40">
        <v>0</v>
      </c>
      <c r="AJ130" s="40">
        <v>0</v>
      </c>
      <c r="AK130" s="40">
        <v>0</v>
      </c>
      <c r="AL130" s="40">
        <v>0</v>
      </c>
      <c r="AM130" s="40">
        <v>0</v>
      </c>
      <c r="AN130" s="40">
        <v>0</v>
      </c>
      <c r="AO130" s="40">
        <v>0</v>
      </c>
      <c r="AP130" s="40">
        <v>0</v>
      </c>
      <c r="AQ130" s="40">
        <v>0</v>
      </c>
      <c r="AR130" s="40">
        <v>0</v>
      </c>
      <c r="AS130" s="40">
        <v>0</v>
      </c>
      <c r="AT130" s="40">
        <v>0</v>
      </c>
      <c r="AU130" s="40">
        <v>0</v>
      </c>
      <c r="AV130" s="40">
        <v>0</v>
      </c>
      <c r="AW130" s="40">
        <v>0</v>
      </c>
      <c r="AX130" s="40">
        <v>0</v>
      </c>
      <c r="AY130" s="40">
        <v>0</v>
      </c>
      <c r="AZ130" s="40">
        <v>0</v>
      </c>
      <c r="BA130" s="40">
        <v>75000</v>
      </c>
      <c r="BB130" s="40">
        <v>0</v>
      </c>
      <c r="BC130" s="40">
        <v>0</v>
      </c>
      <c r="BD130" s="40">
        <v>0</v>
      </c>
      <c r="BE130" s="40">
        <v>0</v>
      </c>
      <c r="BF130" s="40">
        <v>0</v>
      </c>
      <c r="BG130" s="40">
        <v>0</v>
      </c>
      <c r="BH130" s="40">
        <v>0</v>
      </c>
      <c r="BI130" s="40">
        <v>0</v>
      </c>
      <c r="BJ130" s="40">
        <v>0</v>
      </c>
      <c r="BK130" s="40">
        <v>0</v>
      </c>
      <c r="BL130" s="40">
        <v>0</v>
      </c>
      <c r="BM130" s="40">
        <v>0</v>
      </c>
      <c r="BN130" s="40">
        <v>0</v>
      </c>
      <c r="BO130" s="40">
        <v>0</v>
      </c>
      <c r="BP130" s="40">
        <v>0</v>
      </c>
      <c r="BQ130" s="40">
        <v>0</v>
      </c>
      <c r="BR130" s="40">
        <v>2864400</v>
      </c>
      <c r="BS130" s="40">
        <v>0</v>
      </c>
      <c r="BT130" s="40">
        <v>0</v>
      </c>
      <c r="BU130" s="40">
        <v>8426750</v>
      </c>
      <c r="BV130" s="40">
        <v>0</v>
      </c>
      <c r="BW130" s="40">
        <v>0</v>
      </c>
      <c r="BX130" s="40">
        <v>0</v>
      </c>
      <c r="BY130" s="40">
        <v>0</v>
      </c>
      <c r="BZ130" s="40">
        <v>0</v>
      </c>
      <c r="CA130" s="40">
        <v>0</v>
      </c>
      <c r="CB130" s="40">
        <v>0</v>
      </c>
      <c r="CC130" s="40">
        <v>20000</v>
      </c>
      <c r="CD130" s="40">
        <v>0</v>
      </c>
      <c r="CE130" s="40">
        <v>0</v>
      </c>
      <c r="CF130" s="40">
        <v>0</v>
      </c>
      <c r="CG130" s="40">
        <v>0</v>
      </c>
      <c r="CH130" s="40">
        <v>0</v>
      </c>
      <c r="CI130" s="40">
        <v>0</v>
      </c>
      <c r="CJ130" s="40">
        <v>0</v>
      </c>
      <c r="CK130" s="40">
        <v>0</v>
      </c>
      <c r="CL130" s="40">
        <v>0</v>
      </c>
      <c r="CO130" t="str">
        <f>VLOOKUP(A130,[1]รายการ!$A$14:$D$161,3,FALSE)</f>
        <v>MC</v>
      </c>
      <c r="CP130" t="str">
        <f>VLOOKUP(A130,[1]รายการ!$A$14:$D$161,4,FALSE)</f>
        <v>บำรุง</v>
      </c>
    </row>
    <row r="131" spans="1:94" s="36" customFormat="1">
      <c r="A131" s="39" t="s">
        <v>2056</v>
      </c>
      <c r="B131" s="39" t="s">
        <v>2057</v>
      </c>
      <c r="C131" s="40">
        <v>3692628</v>
      </c>
      <c r="D131" s="40">
        <v>0</v>
      </c>
      <c r="E131" s="40">
        <v>0</v>
      </c>
      <c r="F131" s="40">
        <v>6000</v>
      </c>
      <c r="G131" s="40">
        <v>38500</v>
      </c>
      <c r="H131" s="40">
        <v>0</v>
      </c>
      <c r="I131" s="40">
        <v>510000</v>
      </c>
      <c r="J131" s="40">
        <v>510000</v>
      </c>
      <c r="K131" s="40">
        <v>0</v>
      </c>
      <c r="L131" s="40">
        <v>71979.94</v>
      </c>
      <c r="M131" s="40">
        <v>256000</v>
      </c>
      <c r="N131" s="40">
        <v>0</v>
      </c>
      <c r="O131" s="40">
        <v>370331.15</v>
      </c>
      <c r="P131" s="40">
        <v>0</v>
      </c>
      <c r="Q131" s="40">
        <v>0</v>
      </c>
      <c r="R131" s="40">
        <v>0</v>
      </c>
      <c r="S131" s="40">
        <v>36782.800000000003</v>
      </c>
      <c r="T131" s="40">
        <v>0</v>
      </c>
      <c r="U131" s="40">
        <v>0</v>
      </c>
      <c r="V131" s="40">
        <v>0</v>
      </c>
      <c r="W131" s="40">
        <v>11906423.800000001</v>
      </c>
      <c r="X131" s="40">
        <v>6000</v>
      </c>
      <c r="Y131" s="40">
        <v>180000</v>
      </c>
      <c r="Z131" s="40">
        <v>0</v>
      </c>
      <c r="AA131" s="40">
        <v>0</v>
      </c>
      <c r="AB131" s="40">
        <v>0</v>
      </c>
      <c r="AC131" s="40">
        <v>0</v>
      </c>
      <c r="AD131" s="40">
        <v>0</v>
      </c>
      <c r="AE131" s="40">
        <v>0</v>
      </c>
      <c r="AF131" s="40">
        <v>0</v>
      </c>
      <c r="AG131" s="40">
        <v>120000</v>
      </c>
      <c r="AH131" s="40">
        <v>3428142.15</v>
      </c>
      <c r="AI131" s="40">
        <v>557800</v>
      </c>
      <c r="AJ131" s="40">
        <v>5000</v>
      </c>
      <c r="AK131" s="40">
        <v>0</v>
      </c>
      <c r="AL131" s="40">
        <v>298500</v>
      </c>
      <c r="AM131" s="40">
        <v>0</v>
      </c>
      <c r="AN131" s="40">
        <v>0</v>
      </c>
      <c r="AO131" s="40">
        <v>0</v>
      </c>
      <c r="AP131" s="40">
        <v>0</v>
      </c>
      <c r="AQ131" s="40">
        <v>0</v>
      </c>
      <c r="AR131" s="40">
        <v>0</v>
      </c>
      <c r="AS131" s="40">
        <v>0</v>
      </c>
      <c r="AT131" s="40">
        <v>0</v>
      </c>
      <c r="AU131" s="40">
        <v>0</v>
      </c>
      <c r="AV131" s="40">
        <v>347800</v>
      </c>
      <c r="AW131" s="40">
        <v>0</v>
      </c>
      <c r="AX131" s="40">
        <v>0</v>
      </c>
      <c r="AY131" s="40">
        <v>0</v>
      </c>
      <c r="AZ131" s="40">
        <v>0</v>
      </c>
      <c r="BA131" s="40">
        <v>1464000</v>
      </c>
      <c r="BB131" s="40">
        <v>0</v>
      </c>
      <c r="BC131" s="40">
        <v>0</v>
      </c>
      <c r="BD131" s="40">
        <v>1123780.5</v>
      </c>
      <c r="BE131" s="40">
        <v>0</v>
      </c>
      <c r="BF131" s="40">
        <v>0</v>
      </c>
      <c r="BG131" s="40">
        <v>0</v>
      </c>
      <c r="BH131" s="40">
        <v>0</v>
      </c>
      <c r="BI131" s="40">
        <v>0</v>
      </c>
      <c r="BJ131" s="40">
        <v>0</v>
      </c>
      <c r="BK131" s="40">
        <v>393811.75</v>
      </c>
      <c r="BL131" s="40">
        <v>0</v>
      </c>
      <c r="BM131" s="40">
        <v>193000</v>
      </c>
      <c r="BN131" s="40">
        <v>430000</v>
      </c>
      <c r="BO131" s="40">
        <v>0</v>
      </c>
      <c r="BP131" s="40">
        <v>1019000</v>
      </c>
      <c r="BQ131" s="40">
        <v>1425070</v>
      </c>
      <c r="BR131" s="40">
        <v>711320</v>
      </c>
      <c r="BS131" s="40">
        <v>0</v>
      </c>
      <c r="BT131" s="40">
        <v>0</v>
      </c>
      <c r="BU131" s="40">
        <v>1095379.8</v>
      </c>
      <c r="BV131" s="40">
        <v>0</v>
      </c>
      <c r="BW131" s="40">
        <v>576000</v>
      </c>
      <c r="BX131" s="40">
        <v>539584.76</v>
      </c>
      <c r="BY131" s="40">
        <v>60633</v>
      </c>
      <c r="BZ131" s="40">
        <v>1120513.6000000001</v>
      </c>
      <c r="CA131" s="40">
        <v>0</v>
      </c>
      <c r="CB131" s="40">
        <v>0</v>
      </c>
      <c r="CC131" s="40">
        <v>0</v>
      </c>
      <c r="CD131" s="40">
        <v>0</v>
      </c>
      <c r="CE131" s="40">
        <v>600000</v>
      </c>
      <c r="CF131" s="40">
        <v>29425</v>
      </c>
      <c r="CG131" s="40">
        <v>0</v>
      </c>
      <c r="CH131" s="40">
        <v>0</v>
      </c>
      <c r="CI131" s="40">
        <v>0</v>
      </c>
      <c r="CJ131" s="40">
        <v>0</v>
      </c>
      <c r="CK131" s="40">
        <v>1147502.19</v>
      </c>
      <c r="CL131" s="40">
        <v>0</v>
      </c>
      <c r="CO131" t="str">
        <f>VLOOKUP(A131,[1]รายการ!$A$14:$D$161,3,FALSE)</f>
        <v>MC</v>
      </c>
      <c r="CP131" t="str">
        <f>VLOOKUP(A131,[1]รายการ!$A$14:$D$161,4,FALSE)</f>
        <v>บำรุง</v>
      </c>
    </row>
    <row r="132" spans="1:94" s="36" customFormat="1">
      <c r="A132" s="39" t="s">
        <v>2058</v>
      </c>
      <c r="B132" s="39" t="s">
        <v>2059</v>
      </c>
      <c r="C132" s="40">
        <v>0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0">
        <v>0</v>
      </c>
      <c r="AC132" s="40">
        <v>0</v>
      </c>
      <c r="AD132" s="40">
        <v>0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0</v>
      </c>
      <c r="AN132" s="40">
        <v>0</v>
      </c>
      <c r="AO132" s="40">
        <v>0</v>
      </c>
      <c r="AP132" s="40">
        <v>0</v>
      </c>
      <c r="AQ132" s="40">
        <v>0</v>
      </c>
      <c r="AR132" s="40">
        <v>0</v>
      </c>
      <c r="AS132" s="40">
        <v>0</v>
      </c>
      <c r="AT132" s="40">
        <v>0</v>
      </c>
      <c r="AU132" s="40">
        <v>0</v>
      </c>
      <c r="AV132" s="40">
        <v>0</v>
      </c>
      <c r="AW132" s="40">
        <v>0</v>
      </c>
      <c r="AX132" s="40">
        <v>0</v>
      </c>
      <c r="AY132" s="40">
        <v>0</v>
      </c>
      <c r="AZ132" s="40">
        <v>0</v>
      </c>
      <c r="BA132" s="40">
        <v>0</v>
      </c>
      <c r="BB132" s="40">
        <v>0</v>
      </c>
      <c r="BC132" s="40">
        <v>0</v>
      </c>
      <c r="BD132" s="40">
        <v>0</v>
      </c>
      <c r="BE132" s="40">
        <v>0</v>
      </c>
      <c r="BF132" s="40">
        <v>0</v>
      </c>
      <c r="BG132" s="40">
        <v>0</v>
      </c>
      <c r="BH132" s="40">
        <v>0</v>
      </c>
      <c r="BI132" s="40">
        <v>0</v>
      </c>
      <c r="BJ132" s="40">
        <v>0</v>
      </c>
      <c r="BK132" s="40">
        <v>0</v>
      </c>
      <c r="BL132" s="40">
        <v>0</v>
      </c>
      <c r="BM132" s="40">
        <v>0</v>
      </c>
      <c r="BN132" s="40">
        <v>0</v>
      </c>
      <c r="BO132" s="40">
        <v>0</v>
      </c>
      <c r="BP132" s="40">
        <v>0</v>
      </c>
      <c r="BQ132" s="40">
        <v>0</v>
      </c>
      <c r="BR132" s="40">
        <v>0</v>
      </c>
      <c r="BS132" s="40">
        <v>0</v>
      </c>
      <c r="BT132" s="40">
        <v>0</v>
      </c>
      <c r="BU132" s="40">
        <v>0</v>
      </c>
      <c r="BV132" s="40">
        <v>0</v>
      </c>
      <c r="BW132" s="40">
        <v>0</v>
      </c>
      <c r="BX132" s="40">
        <v>0</v>
      </c>
      <c r="BY132" s="40">
        <v>0</v>
      </c>
      <c r="BZ132" s="40">
        <v>0</v>
      </c>
      <c r="CA132" s="40">
        <v>0</v>
      </c>
      <c r="CB132" s="40">
        <v>0</v>
      </c>
      <c r="CC132" s="40">
        <v>0</v>
      </c>
      <c r="CD132" s="40">
        <v>0</v>
      </c>
      <c r="CE132" s="40">
        <v>0</v>
      </c>
      <c r="CF132" s="40">
        <v>0</v>
      </c>
      <c r="CG132" s="40">
        <v>0</v>
      </c>
      <c r="CH132" s="40">
        <v>0</v>
      </c>
      <c r="CI132" s="40">
        <v>0</v>
      </c>
      <c r="CJ132" s="40">
        <v>0</v>
      </c>
      <c r="CK132" s="40">
        <v>0</v>
      </c>
      <c r="CL132" s="40">
        <v>0</v>
      </c>
      <c r="CO132" t="str">
        <f>VLOOKUP(A132,[1]รายการ!$A$14:$D$161,3,FALSE)</f>
        <v>MC</v>
      </c>
      <c r="CP132" t="str">
        <f>VLOOKUP(A132,[1]รายการ!$A$14:$D$161,4,FALSE)</f>
        <v>บำรุง</v>
      </c>
    </row>
    <row r="133" spans="1:94" s="36" customFormat="1">
      <c r="A133" s="39" t="s">
        <v>2060</v>
      </c>
      <c r="B133" s="39" t="s">
        <v>2061</v>
      </c>
      <c r="C133" s="40">
        <v>0</v>
      </c>
      <c r="D133" s="40">
        <v>0</v>
      </c>
      <c r="E133" s="40">
        <v>201.98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19169987.440000001</v>
      </c>
      <c r="P133" s="40">
        <v>0</v>
      </c>
      <c r="Q133" s="40">
        <v>0</v>
      </c>
      <c r="R133" s="40">
        <v>0</v>
      </c>
      <c r="S133" s="40">
        <v>0</v>
      </c>
      <c r="T133" s="40">
        <v>0</v>
      </c>
      <c r="U133" s="40">
        <v>0</v>
      </c>
      <c r="V133" s="40">
        <v>0</v>
      </c>
      <c r="W133" s="40">
        <v>2156229.0099999998</v>
      </c>
      <c r="X133" s="40">
        <v>0</v>
      </c>
      <c r="Y133" s="40">
        <v>0</v>
      </c>
      <c r="Z133" s="40">
        <v>0</v>
      </c>
      <c r="AA133" s="40">
        <v>0</v>
      </c>
      <c r="AB133" s="40">
        <v>0</v>
      </c>
      <c r="AC133" s="40">
        <v>0</v>
      </c>
      <c r="AD133" s="40">
        <v>0</v>
      </c>
      <c r="AE133" s="40">
        <v>0</v>
      </c>
      <c r="AF133" s="40">
        <v>0</v>
      </c>
      <c r="AG133" s="40">
        <v>0</v>
      </c>
      <c r="AH133" s="40">
        <v>0</v>
      </c>
      <c r="AI133" s="40">
        <v>0</v>
      </c>
      <c r="AJ133" s="40">
        <v>0</v>
      </c>
      <c r="AK133" s="40">
        <v>295616.58</v>
      </c>
      <c r="AL133" s="40">
        <v>0</v>
      </c>
      <c r="AM133" s="40">
        <v>0</v>
      </c>
      <c r="AN133" s="40">
        <v>0</v>
      </c>
      <c r="AO133" s="40">
        <v>0</v>
      </c>
      <c r="AP133" s="40">
        <v>0</v>
      </c>
      <c r="AQ133" s="40">
        <v>0</v>
      </c>
      <c r="AR133" s="40">
        <v>0</v>
      </c>
      <c r="AS133" s="40">
        <v>0</v>
      </c>
      <c r="AT133" s="40">
        <v>0</v>
      </c>
      <c r="AU133" s="40">
        <v>0</v>
      </c>
      <c r="AV133" s="40">
        <v>0</v>
      </c>
      <c r="AW133" s="40">
        <v>0</v>
      </c>
      <c r="AX133" s="40">
        <v>0</v>
      </c>
      <c r="AY133" s="40">
        <v>0</v>
      </c>
      <c r="AZ133" s="40">
        <v>0</v>
      </c>
      <c r="BA133" s="40">
        <v>0</v>
      </c>
      <c r="BB133" s="40">
        <v>0</v>
      </c>
      <c r="BC133" s="40">
        <v>0</v>
      </c>
      <c r="BD133" s="40">
        <v>0</v>
      </c>
      <c r="BE133" s="40">
        <v>0</v>
      </c>
      <c r="BF133" s="40">
        <v>0</v>
      </c>
      <c r="BG133" s="40">
        <v>0</v>
      </c>
      <c r="BH133" s="40">
        <v>0</v>
      </c>
      <c r="BI133" s="40">
        <v>0</v>
      </c>
      <c r="BJ133" s="40">
        <v>0</v>
      </c>
      <c r="BK133" s="40">
        <v>0</v>
      </c>
      <c r="BL133" s="40">
        <v>0</v>
      </c>
      <c r="BM133" s="40">
        <v>0</v>
      </c>
      <c r="BN133" s="40">
        <v>0</v>
      </c>
      <c r="BO133" s="40">
        <v>0</v>
      </c>
      <c r="BP133" s="40">
        <v>0</v>
      </c>
      <c r="BQ133" s="40">
        <v>0</v>
      </c>
      <c r="BR133" s="40">
        <v>0</v>
      </c>
      <c r="BS133" s="40">
        <v>0</v>
      </c>
      <c r="BT133" s="40">
        <v>0</v>
      </c>
      <c r="BU133" s="40">
        <v>0</v>
      </c>
      <c r="BV133" s="40">
        <v>0</v>
      </c>
      <c r="BW133" s="40">
        <v>0</v>
      </c>
      <c r="BX133" s="40">
        <v>0</v>
      </c>
      <c r="BY133" s="40">
        <v>0</v>
      </c>
      <c r="BZ133" s="40">
        <v>0</v>
      </c>
      <c r="CA133" s="40">
        <v>0</v>
      </c>
      <c r="CB133" s="40">
        <v>0</v>
      </c>
      <c r="CC133" s="40">
        <v>0</v>
      </c>
      <c r="CD133" s="40">
        <v>0</v>
      </c>
      <c r="CE133" s="40">
        <v>0</v>
      </c>
      <c r="CF133" s="40">
        <v>0</v>
      </c>
      <c r="CG133" s="40">
        <v>0</v>
      </c>
      <c r="CH133" s="40">
        <v>0</v>
      </c>
      <c r="CI133" s="40">
        <v>0</v>
      </c>
      <c r="CJ133" s="40">
        <v>0</v>
      </c>
      <c r="CK133" s="40">
        <v>0</v>
      </c>
      <c r="CL133" s="40">
        <v>0</v>
      </c>
      <c r="CO133" t="str">
        <f>VLOOKUP(A133,[1]รายการ!$A$14:$D$161,3,FALSE)</f>
        <v>MC</v>
      </c>
      <c r="CP133" t="str">
        <f>VLOOKUP(A133,[1]รายการ!$A$14:$D$161,4,FALSE)</f>
        <v>บำรุง</v>
      </c>
    </row>
    <row r="134" spans="1:94" s="36" customFormat="1">
      <c r="A134" s="39" t="s">
        <v>2062</v>
      </c>
      <c r="B134" s="39" t="s">
        <v>2063</v>
      </c>
      <c r="C134" s="40">
        <v>0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40">
        <v>0</v>
      </c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0">
        <v>0</v>
      </c>
      <c r="U134" s="40">
        <v>0</v>
      </c>
      <c r="V134" s="40">
        <v>0</v>
      </c>
      <c r="W134" s="40">
        <v>0</v>
      </c>
      <c r="X134" s="40">
        <v>0</v>
      </c>
      <c r="Y134" s="40">
        <v>0</v>
      </c>
      <c r="Z134" s="40">
        <v>0</v>
      </c>
      <c r="AA134" s="40">
        <v>0</v>
      </c>
      <c r="AB134" s="40">
        <v>0</v>
      </c>
      <c r="AC134" s="40">
        <v>0</v>
      </c>
      <c r="AD134" s="40">
        <v>0</v>
      </c>
      <c r="AE134" s="40">
        <v>0</v>
      </c>
      <c r="AF134" s="40">
        <v>0</v>
      </c>
      <c r="AG134" s="40">
        <v>0</v>
      </c>
      <c r="AH134" s="40">
        <v>0</v>
      </c>
      <c r="AI134" s="40">
        <v>0</v>
      </c>
      <c r="AJ134" s="40">
        <v>0</v>
      </c>
      <c r="AK134" s="40">
        <v>0</v>
      </c>
      <c r="AL134" s="40">
        <v>0</v>
      </c>
      <c r="AM134" s="40">
        <v>0</v>
      </c>
      <c r="AN134" s="40">
        <v>0</v>
      </c>
      <c r="AO134" s="40">
        <v>0</v>
      </c>
      <c r="AP134" s="40">
        <v>0</v>
      </c>
      <c r="AQ134" s="40">
        <v>0</v>
      </c>
      <c r="AR134" s="40">
        <v>0</v>
      </c>
      <c r="AS134" s="40">
        <v>0</v>
      </c>
      <c r="AT134" s="40">
        <v>0</v>
      </c>
      <c r="AU134" s="40">
        <v>0</v>
      </c>
      <c r="AV134" s="40">
        <v>0</v>
      </c>
      <c r="AW134" s="40">
        <v>0</v>
      </c>
      <c r="AX134" s="40">
        <v>0</v>
      </c>
      <c r="AY134" s="40">
        <v>0</v>
      </c>
      <c r="AZ134" s="40">
        <v>0</v>
      </c>
      <c r="BA134" s="40">
        <v>0</v>
      </c>
      <c r="BB134" s="40">
        <v>0</v>
      </c>
      <c r="BC134" s="40">
        <v>0</v>
      </c>
      <c r="BD134" s="40">
        <v>0</v>
      </c>
      <c r="BE134" s="40">
        <v>24228</v>
      </c>
      <c r="BF134" s="40">
        <v>0</v>
      </c>
      <c r="BG134" s="40">
        <v>0</v>
      </c>
      <c r="BH134" s="40">
        <v>0</v>
      </c>
      <c r="BI134" s="40">
        <v>0</v>
      </c>
      <c r="BJ134" s="40">
        <v>0</v>
      </c>
      <c r="BK134" s="40">
        <v>0</v>
      </c>
      <c r="BL134" s="40">
        <v>0</v>
      </c>
      <c r="BM134" s="40">
        <v>0</v>
      </c>
      <c r="BN134" s="40">
        <v>0</v>
      </c>
      <c r="BO134" s="40">
        <v>0</v>
      </c>
      <c r="BP134" s="40">
        <v>0</v>
      </c>
      <c r="BQ134" s="40">
        <v>0</v>
      </c>
      <c r="BR134" s="40">
        <v>0</v>
      </c>
      <c r="BS134" s="40">
        <v>0</v>
      </c>
      <c r="BT134" s="40">
        <v>0</v>
      </c>
      <c r="BU134" s="40">
        <v>0</v>
      </c>
      <c r="BV134" s="40">
        <v>0</v>
      </c>
      <c r="BW134" s="40">
        <v>0</v>
      </c>
      <c r="BX134" s="40">
        <v>0</v>
      </c>
      <c r="BY134" s="40">
        <v>0</v>
      </c>
      <c r="BZ134" s="40">
        <v>0</v>
      </c>
      <c r="CA134" s="40">
        <v>0</v>
      </c>
      <c r="CB134" s="40">
        <v>0</v>
      </c>
      <c r="CC134" s="40">
        <v>0</v>
      </c>
      <c r="CD134" s="40">
        <v>0</v>
      </c>
      <c r="CE134" s="40">
        <v>0</v>
      </c>
      <c r="CF134" s="40">
        <v>0</v>
      </c>
      <c r="CG134" s="40">
        <v>0</v>
      </c>
      <c r="CH134" s="40">
        <v>0</v>
      </c>
      <c r="CI134" s="40">
        <v>0</v>
      </c>
      <c r="CJ134" s="40">
        <v>0</v>
      </c>
      <c r="CK134" s="40">
        <v>0</v>
      </c>
      <c r="CL134" s="40">
        <v>0</v>
      </c>
      <c r="CO134" t="str">
        <f>VLOOKUP(A134,[1]รายการ!$A$14:$D$161,3,FALSE)</f>
        <v>MC</v>
      </c>
      <c r="CP134" t="str">
        <f>VLOOKUP(A134,[1]รายการ!$A$14:$D$161,4,FALSE)</f>
        <v>บำรุง</v>
      </c>
    </row>
    <row r="135" spans="1:94">
      <c r="A135" s="38" t="s">
        <v>2254</v>
      </c>
      <c r="B135" s="38" t="s">
        <v>2255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0</v>
      </c>
      <c r="AL135" s="37">
        <v>0</v>
      </c>
      <c r="AM135" s="37">
        <v>0</v>
      </c>
      <c r="AN135" s="37">
        <v>0</v>
      </c>
      <c r="AO135" s="37">
        <v>0</v>
      </c>
      <c r="AP135" s="37">
        <v>0</v>
      </c>
      <c r="AQ135" s="37">
        <v>0</v>
      </c>
      <c r="AR135" s="37">
        <v>0</v>
      </c>
      <c r="AS135" s="37">
        <v>0</v>
      </c>
      <c r="AT135" s="37">
        <v>0</v>
      </c>
      <c r="AU135" s="37">
        <v>0</v>
      </c>
      <c r="AV135" s="37">
        <v>0</v>
      </c>
      <c r="AW135" s="37">
        <v>0</v>
      </c>
      <c r="AX135" s="37">
        <v>0</v>
      </c>
      <c r="AY135" s="37">
        <v>0</v>
      </c>
      <c r="AZ135" s="37">
        <v>0</v>
      </c>
      <c r="BA135" s="37">
        <v>0</v>
      </c>
      <c r="BB135" s="37">
        <v>0</v>
      </c>
      <c r="BC135" s="37">
        <v>0</v>
      </c>
      <c r="BD135" s="37">
        <v>0</v>
      </c>
      <c r="BE135" s="37">
        <v>0</v>
      </c>
      <c r="BF135" s="37">
        <v>0</v>
      </c>
      <c r="BG135" s="37">
        <v>0</v>
      </c>
      <c r="BH135" s="37">
        <v>0</v>
      </c>
      <c r="BI135" s="37">
        <v>0</v>
      </c>
      <c r="BJ135" s="37">
        <v>0</v>
      </c>
      <c r="BK135" s="37">
        <v>0</v>
      </c>
      <c r="BL135" s="37">
        <v>0</v>
      </c>
      <c r="BM135" s="37">
        <v>0</v>
      </c>
      <c r="BN135" s="37">
        <v>0</v>
      </c>
      <c r="BO135" s="37">
        <v>0</v>
      </c>
      <c r="BP135" s="37">
        <v>0</v>
      </c>
      <c r="BQ135" s="37">
        <v>0</v>
      </c>
      <c r="BR135" s="37">
        <v>0</v>
      </c>
      <c r="BS135" s="37">
        <v>0</v>
      </c>
      <c r="BT135" s="37">
        <v>0</v>
      </c>
      <c r="BU135" s="37">
        <v>0</v>
      </c>
      <c r="BV135" s="37">
        <v>0</v>
      </c>
      <c r="BW135" s="37">
        <v>0</v>
      </c>
      <c r="BX135" s="37">
        <v>0</v>
      </c>
      <c r="BY135" s="37">
        <v>0</v>
      </c>
      <c r="BZ135" s="37">
        <v>0</v>
      </c>
      <c r="CA135" s="37">
        <v>0</v>
      </c>
      <c r="CB135" s="37">
        <v>0</v>
      </c>
      <c r="CC135" s="37">
        <v>0</v>
      </c>
      <c r="CD135" s="37">
        <v>0</v>
      </c>
      <c r="CE135" s="37">
        <v>0</v>
      </c>
      <c r="CF135" s="37">
        <v>0</v>
      </c>
      <c r="CG135" s="37">
        <v>0</v>
      </c>
      <c r="CH135" s="37">
        <v>0</v>
      </c>
      <c r="CI135" s="37">
        <v>0</v>
      </c>
      <c r="CJ135" s="37">
        <v>0</v>
      </c>
      <c r="CK135" s="37">
        <v>0</v>
      </c>
      <c r="CL135" s="37">
        <v>0</v>
      </c>
      <c r="CO135" t="e">
        <f>VLOOKUP(A135,[1]รายการ!$A$14:$D$161,3,FALSE)</f>
        <v>#N/A</v>
      </c>
      <c r="CP135" t="e">
        <f>VLOOKUP(A135,[1]รายการ!$A$14:$D$161,4,FALSE)</f>
        <v>#N/A</v>
      </c>
    </row>
    <row r="136" spans="1:94" s="36" customFormat="1">
      <c r="A136" s="39" t="s">
        <v>2064</v>
      </c>
      <c r="B136" s="39" t="s">
        <v>2065</v>
      </c>
      <c r="C136" s="40">
        <v>283615</v>
      </c>
      <c r="D136" s="40">
        <v>0</v>
      </c>
      <c r="E136" s="40">
        <v>534200</v>
      </c>
      <c r="F136" s="40">
        <v>0</v>
      </c>
      <c r="G136" s="40">
        <v>0</v>
      </c>
      <c r="H136" s="40">
        <v>0</v>
      </c>
      <c r="I136" s="40">
        <v>0</v>
      </c>
      <c r="J136" s="40">
        <v>50400</v>
      </c>
      <c r="K136" s="40">
        <v>213750</v>
      </c>
      <c r="L136" s="40">
        <v>28200</v>
      </c>
      <c r="M136" s="40">
        <v>104560</v>
      </c>
      <c r="N136" s="40">
        <v>422010</v>
      </c>
      <c r="O136" s="40">
        <v>428120.6</v>
      </c>
      <c r="P136" s="40">
        <v>949589.6</v>
      </c>
      <c r="Q136" s="40">
        <v>2862083.1</v>
      </c>
      <c r="R136" s="40">
        <v>6500</v>
      </c>
      <c r="S136" s="40">
        <v>0</v>
      </c>
      <c r="T136" s="40">
        <v>147600</v>
      </c>
      <c r="U136" s="40">
        <v>226790</v>
      </c>
      <c r="V136" s="40">
        <v>0</v>
      </c>
      <c r="W136" s="40">
        <v>715796</v>
      </c>
      <c r="X136" s="40">
        <v>304339.59999999998</v>
      </c>
      <c r="Y136" s="40">
        <v>343030</v>
      </c>
      <c r="Z136" s="40">
        <v>102127.5</v>
      </c>
      <c r="AA136" s="40">
        <v>0</v>
      </c>
      <c r="AB136" s="40">
        <v>0</v>
      </c>
      <c r="AC136" s="40">
        <v>0</v>
      </c>
      <c r="AD136" s="40">
        <v>0</v>
      </c>
      <c r="AE136" s="40">
        <v>0</v>
      </c>
      <c r="AF136" s="40">
        <v>0</v>
      </c>
      <c r="AG136" s="40">
        <v>0</v>
      </c>
      <c r="AH136" s="40">
        <v>8400</v>
      </c>
      <c r="AI136" s="40">
        <v>48000</v>
      </c>
      <c r="AJ136" s="40">
        <v>21450</v>
      </c>
      <c r="AK136" s="40">
        <v>237470</v>
      </c>
      <c r="AL136" s="40">
        <v>0</v>
      </c>
      <c r="AM136" s="40">
        <v>297962</v>
      </c>
      <c r="AN136" s="40">
        <v>212560</v>
      </c>
      <c r="AO136" s="40">
        <v>1086980</v>
      </c>
      <c r="AP136" s="40">
        <v>3161350</v>
      </c>
      <c r="AQ136" s="40">
        <v>102220</v>
      </c>
      <c r="AR136" s="40">
        <v>72000</v>
      </c>
      <c r="AS136" s="40">
        <v>0</v>
      </c>
      <c r="AT136" s="40">
        <v>0</v>
      </c>
      <c r="AU136" s="40">
        <v>0</v>
      </c>
      <c r="AV136" s="40">
        <v>1056490</v>
      </c>
      <c r="AW136" s="40">
        <v>0</v>
      </c>
      <c r="AX136" s="40">
        <v>0</v>
      </c>
      <c r="AY136" s="40">
        <v>10000</v>
      </c>
      <c r="AZ136" s="40">
        <v>347400</v>
      </c>
      <c r="BA136" s="40">
        <v>0</v>
      </c>
      <c r="BB136" s="40">
        <v>83180</v>
      </c>
      <c r="BC136" s="40">
        <v>526700</v>
      </c>
      <c r="BD136" s="40">
        <v>345650</v>
      </c>
      <c r="BE136" s="40">
        <v>264310</v>
      </c>
      <c r="BF136" s="40">
        <v>494850</v>
      </c>
      <c r="BG136" s="40">
        <v>0</v>
      </c>
      <c r="BH136" s="40">
        <v>0</v>
      </c>
      <c r="BI136" s="40">
        <v>17200</v>
      </c>
      <c r="BJ136" s="40">
        <v>1832184.66</v>
      </c>
      <c r="BK136" s="40">
        <v>0</v>
      </c>
      <c r="BL136" s="40">
        <v>325420</v>
      </c>
      <c r="BM136" s="40">
        <v>2114271.5</v>
      </c>
      <c r="BN136" s="40">
        <v>1110710</v>
      </c>
      <c r="BO136" s="40">
        <v>332000</v>
      </c>
      <c r="BP136" s="40">
        <v>650675</v>
      </c>
      <c r="BQ136" s="40">
        <v>899710</v>
      </c>
      <c r="BR136" s="40">
        <v>442561</v>
      </c>
      <c r="BS136" s="40">
        <v>0</v>
      </c>
      <c r="BT136" s="40">
        <v>96950</v>
      </c>
      <c r="BU136" s="40">
        <v>0</v>
      </c>
      <c r="BV136" s="40">
        <v>0</v>
      </c>
      <c r="BW136" s="40">
        <v>0</v>
      </c>
      <c r="BX136" s="40">
        <v>30200</v>
      </c>
      <c r="BY136" s="40">
        <v>225970</v>
      </c>
      <c r="BZ136" s="40">
        <v>45908</v>
      </c>
      <c r="CA136" s="40">
        <v>0</v>
      </c>
      <c r="CB136" s="40">
        <v>0</v>
      </c>
      <c r="CC136" s="40">
        <v>1124049</v>
      </c>
      <c r="CD136" s="40">
        <v>132190</v>
      </c>
      <c r="CE136" s="40">
        <v>0</v>
      </c>
      <c r="CF136" s="40">
        <v>194430</v>
      </c>
      <c r="CG136" s="40">
        <v>501428</v>
      </c>
      <c r="CH136" s="40">
        <v>7896.6</v>
      </c>
      <c r="CI136" s="40">
        <v>0</v>
      </c>
      <c r="CJ136" s="40">
        <v>545575</v>
      </c>
      <c r="CK136" s="40">
        <v>122506</v>
      </c>
      <c r="CL136" s="40">
        <v>0</v>
      </c>
      <c r="CO136" t="str">
        <f>VLOOKUP(A136,[1]รายการ!$A$14:$D$161,3,FALSE)</f>
        <v>MC</v>
      </c>
      <c r="CP136" t="str">
        <f>VLOOKUP(A136,[1]รายการ!$A$14:$D$161,4,FALSE)</f>
        <v>บำรุง</v>
      </c>
    </row>
    <row r="137" spans="1:94" s="36" customFormat="1">
      <c r="A137" s="39" t="s">
        <v>2066</v>
      </c>
      <c r="B137" s="39" t="s">
        <v>2067</v>
      </c>
      <c r="C137" s="40">
        <v>3174430.6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40">
        <v>18000</v>
      </c>
      <c r="M137" s="40">
        <v>126000</v>
      </c>
      <c r="N137" s="40">
        <v>0</v>
      </c>
      <c r="O137" s="40">
        <v>712065</v>
      </c>
      <c r="P137" s="40">
        <v>88240</v>
      </c>
      <c r="Q137" s="40">
        <v>458900.11</v>
      </c>
      <c r="R137" s="40">
        <v>0</v>
      </c>
      <c r="S137" s="40">
        <v>33690</v>
      </c>
      <c r="T137" s="40">
        <v>40000</v>
      </c>
      <c r="U137" s="40">
        <v>81335</v>
      </c>
      <c r="V137" s="40">
        <v>14951</v>
      </c>
      <c r="W137" s="40">
        <v>200623</v>
      </c>
      <c r="X137" s="40">
        <v>0</v>
      </c>
      <c r="Y137" s="40">
        <v>0</v>
      </c>
      <c r="Z137" s="40">
        <v>0</v>
      </c>
      <c r="AA137" s="40">
        <v>0</v>
      </c>
      <c r="AB137" s="40">
        <v>0</v>
      </c>
      <c r="AC137" s="40">
        <v>0</v>
      </c>
      <c r="AD137" s="40">
        <v>29400</v>
      </c>
      <c r="AE137" s="40">
        <v>0</v>
      </c>
      <c r="AF137" s="40">
        <v>0</v>
      </c>
      <c r="AG137" s="40">
        <v>15000</v>
      </c>
      <c r="AH137" s="40">
        <v>559959</v>
      </c>
      <c r="AI137" s="40">
        <v>0</v>
      </c>
      <c r="AJ137" s="40">
        <v>0</v>
      </c>
      <c r="AK137" s="40">
        <v>0</v>
      </c>
      <c r="AL137" s="40">
        <v>10000</v>
      </c>
      <c r="AM137" s="40">
        <v>0</v>
      </c>
      <c r="AN137" s="40">
        <v>327340</v>
      </c>
      <c r="AO137" s="40">
        <v>700</v>
      </c>
      <c r="AP137" s="40">
        <v>0</v>
      </c>
      <c r="AQ137" s="40">
        <v>0</v>
      </c>
      <c r="AR137" s="40">
        <v>224060</v>
      </c>
      <c r="AS137" s="40">
        <v>68450</v>
      </c>
      <c r="AT137" s="40">
        <v>0</v>
      </c>
      <c r="AU137" s="40">
        <v>391850</v>
      </c>
      <c r="AV137" s="40">
        <v>0</v>
      </c>
      <c r="AW137" s="40">
        <v>72200</v>
      </c>
      <c r="AX137" s="40">
        <v>0</v>
      </c>
      <c r="AY137" s="40">
        <v>0</v>
      </c>
      <c r="AZ137" s="40">
        <v>0</v>
      </c>
      <c r="BA137" s="40">
        <v>417828</v>
      </c>
      <c r="BB137" s="40">
        <v>0</v>
      </c>
      <c r="BC137" s="40">
        <v>5220975</v>
      </c>
      <c r="BD137" s="40">
        <v>245785</v>
      </c>
      <c r="BE137" s="40">
        <v>85508.88</v>
      </c>
      <c r="BF137" s="40">
        <v>31300</v>
      </c>
      <c r="BG137" s="40">
        <v>625980</v>
      </c>
      <c r="BH137" s="40">
        <v>0</v>
      </c>
      <c r="BI137" s="40">
        <v>2150</v>
      </c>
      <c r="BJ137" s="40">
        <v>19605</v>
      </c>
      <c r="BK137" s="40">
        <v>0</v>
      </c>
      <c r="BL137" s="40">
        <v>61020</v>
      </c>
      <c r="BM137" s="40">
        <v>0</v>
      </c>
      <c r="BN137" s="40">
        <v>43030</v>
      </c>
      <c r="BO137" s="40">
        <v>189610</v>
      </c>
      <c r="BP137" s="40">
        <v>43200</v>
      </c>
      <c r="BQ137" s="40">
        <v>0</v>
      </c>
      <c r="BR137" s="40">
        <v>91710.8</v>
      </c>
      <c r="BS137" s="40">
        <v>340846.8</v>
      </c>
      <c r="BT137" s="40">
        <v>0</v>
      </c>
      <c r="BU137" s="40">
        <v>32000</v>
      </c>
      <c r="BV137" s="40">
        <v>0</v>
      </c>
      <c r="BW137" s="40">
        <v>0</v>
      </c>
      <c r="BX137" s="40">
        <v>3487.1</v>
      </c>
      <c r="BY137" s="40">
        <v>170817</v>
      </c>
      <c r="BZ137" s="40">
        <v>0</v>
      </c>
      <c r="CA137" s="40">
        <v>0</v>
      </c>
      <c r="CB137" s="40">
        <v>11630.71</v>
      </c>
      <c r="CC137" s="40">
        <v>342690</v>
      </c>
      <c r="CD137" s="40">
        <v>0</v>
      </c>
      <c r="CE137" s="40">
        <v>0</v>
      </c>
      <c r="CF137" s="40">
        <v>150000</v>
      </c>
      <c r="CG137" s="40">
        <v>3000</v>
      </c>
      <c r="CH137" s="40">
        <v>7700</v>
      </c>
      <c r="CI137" s="40">
        <v>0</v>
      </c>
      <c r="CJ137" s="40">
        <v>1159056</v>
      </c>
      <c r="CK137" s="40">
        <v>90000</v>
      </c>
      <c r="CL137" s="40">
        <v>0</v>
      </c>
      <c r="CO137" t="str">
        <f>VLOOKUP(A137,[1]รายการ!$A$14:$D$161,3,FALSE)</f>
        <v>MC</v>
      </c>
      <c r="CP137" t="str">
        <f>VLOOKUP(A137,[1]รายการ!$A$14:$D$161,4,FALSE)</f>
        <v>บำรุง</v>
      </c>
    </row>
    <row r="138" spans="1:94" s="36" customFormat="1">
      <c r="A138" s="39" t="s">
        <v>2068</v>
      </c>
      <c r="B138" s="39" t="s">
        <v>2069</v>
      </c>
      <c r="C138" s="40">
        <v>0</v>
      </c>
      <c r="D138" s="40">
        <v>0</v>
      </c>
      <c r="E138" s="40">
        <v>0</v>
      </c>
      <c r="F138" s="40">
        <v>0</v>
      </c>
      <c r="G138" s="40">
        <v>2400</v>
      </c>
      <c r="H138" s="40">
        <v>25867.45</v>
      </c>
      <c r="I138" s="40">
        <v>52000</v>
      </c>
      <c r="J138" s="40">
        <v>2790</v>
      </c>
      <c r="K138" s="40">
        <v>0</v>
      </c>
      <c r="L138" s="40">
        <v>0</v>
      </c>
      <c r="M138" s="40">
        <v>0</v>
      </c>
      <c r="N138" s="40">
        <v>6858</v>
      </c>
      <c r="O138" s="40">
        <v>48606.3</v>
      </c>
      <c r="P138" s="40">
        <v>3500</v>
      </c>
      <c r="Q138" s="40">
        <v>0</v>
      </c>
      <c r="R138" s="40">
        <v>0</v>
      </c>
      <c r="S138" s="40">
        <v>0</v>
      </c>
      <c r="T138" s="40">
        <v>159500</v>
      </c>
      <c r="U138" s="40">
        <v>3500</v>
      </c>
      <c r="V138" s="40">
        <v>0</v>
      </c>
      <c r="W138" s="40">
        <v>0</v>
      </c>
      <c r="X138" s="40">
        <v>0</v>
      </c>
      <c r="Y138" s="40">
        <v>0</v>
      </c>
      <c r="Z138" s="40">
        <v>0</v>
      </c>
      <c r="AA138" s="40">
        <v>0</v>
      </c>
      <c r="AB138" s="40">
        <v>0</v>
      </c>
      <c r="AC138" s="40">
        <v>0</v>
      </c>
      <c r="AD138" s="40">
        <v>0</v>
      </c>
      <c r="AE138" s="40">
        <v>84900</v>
      </c>
      <c r="AF138" s="40">
        <v>0</v>
      </c>
      <c r="AG138" s="40">
        <v>23500</v>
      </c>
      <c r="AH138" s="40">
        <v>0</v>
      </c>
      <c r="AI138" s="40">
        <v>51563</v>
      </c>
      <c r="AJ138" s="40">
        <v>10000</v>
      </c>
      <c r="AK138" s="40">
        <v>0</v>
      </c>
      <c r="AL138" s="40">
        <v>48620</v>
      </c>
      <c r="AM138" s="40">
        <v>0</v>
      </c>
      <c r="AN138" s="40">
        <v>49900</v>
      </c>
      <c r="AO138" s="40">
        <v>0</v>
      </c>
      <c r="AP138" s="40">
        <v>66500</v>
      </c>
      <c r="AQ138" s="40">
        <v>25000</v>
      </c>
      <c r="AR138" s="40">
        <v>0</v>
      </c>
      <c r="AS138" s="40">
        <v>0</v>
      </c>
      <c r="AT138" s="40">
        <v>0</v>
      </c>
      <c r="AU138" s="40">
        <v>47100</v>
      </c>
      <c r="AV138" s="40">
        <v>0</v>
      </c>
      <c r="AW138" s="40">
        <v>0</v>
      </c>
      <c r="AX138" s="40">
        <v>14650</v>
      </c>
      <c r="AY138" s="40">
        <v>72046</v>
      </c>
      <c r="AZ138" s="40">
        <v>113619</v>
      </c>
      <c r="BA138" s="40">
        <v>158405</v>
      </c>
      <c r="BB138" s="40">
        <v>0</v>
      </c>
      <c r="BC138" s="40">
        <v>239225.4</v>
      </c>
      <c r="BD138" s="40">
        <v>0</v>
      </c>
      <c r="BE138" s="40">
        <v>59.29</v>
      </c>
      <c r="BF138" s="40">
        <v>0</v>
      </c>
      <c r="BG138" s="40">
        <v>505554.46</v>
      </c>
      <c r="BH138" s="40">
        <v>0</v>
      </c>
      <c r="BI138" s="40">
        <v>0</v>
      </c>
      <c r="BJ138" s="40">
        <v>0</v>
      </c>
      <c r="BK138" s="40">
        <v>8666</v>
      </c>
      <c r="BL138" s="40">
        <v>72078</v>
      </c>
      <c r="BM138" s="40">
        <v>0</v>
      </c>
      <c r="BN138" s="40">
        <v>0</v>
      </c>
      <c r="BO138" s="40">
        <v>13809.9</v>
      </c>
      <c r="BP138" s="40">
        <v>33220</v>
      </c>
      <c r="BQ138" s="40">
        <v>1669397.44</v>
      </c>
      <c r="BR138" s="40">
        <v>0</v>
      </c>
      <c r="BS138" s="40">
        <v>1605900</v>
      </c>
      <c r="BT138" s="40">
        <v>0</v>
      </c>
      <c r="BU138" s="40">
        <v>0</v>
      </c>
      <c r="BV138" s="40">
        <v>0</v>
      </c>
      <c r="BW138" s="40">
        <v>0</v>
      </c>
      <c r="BX138" s="40">
        <v>0</v>
      </c>
      <c r="BY138" s="40">
        <v>0</v>
      </c>
      <c r="BZ138" s="40">
        <v>0</v>
      </c>
      <c r="CA138" s="40">
        <v>0</v>
      </c>
      <c r="CB138" s="40">
        <v>0</v>
      </c>
      <c r="CC138" s="40">
        <v>2744584.72</v>
      </c>
      <c r="CD138" s="40">
        <v>12403</v>
      </c>
      <c r="CE138" s="40">
        <v>0</v>
      </c>
      <c r="CF138" s="40">
        <v>0</v>
      </c>
      <c r="CG138" s="40">
        <v>36654.86</v>
      </c>
      <c r="CH138" s="40">
        <v>0</v>
      </c>
      <c r="CI138" s="40">
        <v>0</v>
      </c>
      <c r="CJ138" s="40">
        <v>0</v>
      </c>
      <c r="CK138" s="40">
        <v>0</v>
      </c>
      <c r="CL138" s="40">
        <v>0</v>
      </c>
      <c r="CO138" t="str">
        <f>VLOOKUP(A138,[1]รายการ!$A$14:$D$161,3,FALSE)</f>
        <v>MC</v>
      </c>
      <c r="CP138" t="str">
        <f>VLOOKUP(A138,[1]รายการ!$A$14:$D$161,4,FALSE)</f>
        <v>บำรุง</v>
      </c>
    </row>
    <row r="139" spans="1:94" s="36" customFormat="1">
      <c r="A139" s="39" t="s">
        <v>2070</v>
      </c>
      <c r="B139" s="39" t="s">
        <v>2071</v>
      </c>
      <c r="C139" s="40">
        <v>2508079</v>
      </c>
      <c r="D139" s="40">
        <v>629795</v>
      </c>
      <c r="E139" s="40">
        <v>194490</v>
      </c>
      <c r="F139" s="40">
        <v>330570</v>
      </c>
      <c r="G139" s="40">
        <v>498273</v>
      </c>
      <c r="H139" s="40">
        <v>1071462.92</v>
      </c>
      <c r="I139" s="40">
        <v>1210678</v>
      </c>
      <c r="J139" s="40">
        <v>606205</v>
      </c>
      <c r="K139" s="40">
        <v>355660</v>
      </c>
      <c r="L139" s="40">
        <v>503117</v>
      </c>
      <c r="M139" s="40">
        <v>893921</v>
      </c>
      <c r="N139" s="40">
        <v>80700</v>
      </c>
      <c r="O139" s="40">
        <v>10611065</v>
      </c>
      <c r="P139" s="40">
        <v>605176</v>
      </c>
      <c r="Q139" s="40">
        <v>1230290</v>
      </c>
      <c r="R139" s="40">
        <v>646680</v>
      </c>
      <c r="S139" s="40">
        <v>1536297</v>
      </c>
      <c r="T139" s="40">
        <v>224950</v>
      </c>
      <c r="U139" s="40">
        <v>351330</v>
      </c>
      <c r="V139" s="40">
        <v>1379287</v>
      </c>
      <c r="W139" s="40">
        <v>3411104.38</v>
      </c>
      <c r="X139" s="40">
        <v>359536.15</v>
      </c>
      <c r="Y139" s="40">
        <v>639699</v>
      </c>
      <c r="Z139" s="40">
        <v>119292</v>
      </c>
      <c r="AA139" s="40">
        <v>1018177.97</v>
      </c>
      <c r="AB139" s="40">
        <v>692881</v>
      </c>
      <c r="AC139" s="40">
        <v>0</v>
      </c>
      <c r="AD139" s="40">
        <v>305756.5</v>
      </c>
      <c r="AE139" s="40">
        <v>0</v>
      </c>
      <c r="AF139" s="40">
        <v>54885</v>
      </c>
      <c r="AG139" s="40">
        <v>72011</v>
      </c>
      <c r="AH139" s="40">
        <v>1065925.96</v>
      </c>
      <c r="AI139" s="40">
        <v>1081764.05</v>
      </c>
      <c r="AJ139" s="40">
        <v>283753</v>
      </c>
      <c r="AK139" s="40">
        <v>2546222.48</v>
      </c>
      <c r="AL139" s="40">
        <v>1172335.6000000001</v>
      </c>
      <c r="AM139" s="40">
        <v>0</v>
      </c>
      <c r="AN139" s="40">
        <v>732614</v>
      </c>
      <c r="AO139" s="40">
        <v>830999</v>
      </c>
      <c r="AP139" s="40">
        <v>450367</v>
      </c>
      <c r="AQ139" s="40">
        <v>885190</v>
      </c>
      <c r="AR139" s="40">
        <v>154592</v>
      </c>
      <c r="AS139" s="40">
        <v>522790</v>
      </c>
      <c r="AT139" s="40">
        <v>543783.5</v>
      </c>
      <c r="AU139" s="40">
        <v>780675</v>
      </c>
      <c r="AV139" s="40">
        <v>0</v>
      </c>
      <c r="AW139" s="40">
        <v>281485</v>
      </c>
      <c r="AX139" s="40">
        <v>1586221.83</v>
      </c>
      <c r="AY139" s="40">
        <v>527765</v>
      </c>
      <c r="AZ139" s="40">
        <v>366200</v>
      </c>
      <c r="BA139" s="40">
        <v>1125940.8</v>
      </c>
      <c r="BB139" s="40">
        <v>82200</v>
      </c>
      <c r="BC139" s="40">
        <v>1082649.1000000001</v>
      </c>
      <c r="BD139" s="40">
        <v>673890</v>
      </c>
      <c r="BE139" s="40">
        <v>1087423.5</v>
      </c>
      <c r="BF139" s="40">
        <v>1179917</v>
      </c>
      <c r="BG139" s="40">
        <v>4342317.87</v>
      </c>
      <c r="BH139" s="40">
        <v>1687120</v>
      </c>
      <c r="BI139" s="40">
        <v>168805</v>
      </c>
      <c r="BJ139" s="40">
        <v>1643873.42</v>
      </c>
      <c r="BK139" s="40">
        <v>1324830</v>
      </c>
      <c r="BL139" s="40">
        <v>1920629</v>
      </c>
      <c r="BM139" s="40">
        <v>2279604</v>
      </c>
      <c r="BN139" s="40">
        <v>1241094</v>
      </c>
      <c r="BO139" s="40">
        <v>4280140</v>
      </c>
      <c r="BP139" s="40">
        <v>999266</v>
      </c>
      <c r="BQ139" s="40">
        <v>605550</v>
      </c>
      <c r="BR139" s="40">
        <v>6220114.6100000003</v>
      </c>
      <c r="BS139" s="40">
        <v>1735877.5</v>
      </c>
      <c r="BT139" s="40">
        <v>1644389</v>
      </c>
      <c r="BU139" s="40">
        <v>2665605</v>
      </c>
      <c r="BV139" s="40">
        <v>50075</v>
      </c>
      <c r="BW139" s="40">
        <v>998544</v>
      </c>
      <c r="BX139" s="40">
        <v>1830655</v>
      </c>
      <c r="BY139" s="40">
        <v>608984</v>
      </c>
      <c r="BZ139" s="40">
        <v>236415</v>
      </c>
      <c r="CA139" s="40">
        <v>1514412</v>
      </c>
      <c r="CB139" s="40">
        <v>6527112.9000000004</v>
      </c>
      <c r="CC139" s="40">
        <v>489899</v>
      </c>
      <c r="CD139" s="40">
        <v>1167790</v>
      </c>
      <c r="CE139" s="40">
        <v>4739694.76</v>
      </c>
      <c r="CF139" s="40">
        <v>45520</v>
      </c>
      <c r="CG139" s="40">
        <v>338995</v>
      </c>
      <c r="CH139" s="40">
        <v>2703093.6</v>
      </c>
      <c r="CI139" s="40">
        <v>339884</v>
      </c>
      <c r="CJ139" s="40">
        <v>2117645.5</v>
      </c>
      <c r="CK139" s="40">
        <v>963256</v>
      </c>
      <c r="CL139" s="40">
        <v>619510</v>
      </c>
      <c r="CO139" t="str">
        <f>VLOOKUP(A139,[1]รายการ!$A$14:$D$161,3,FALSE)</f>
        <v>MC</v>
      </c>
      <c r="CP139" t="str">
        <f>VLOOKUP(A139,[1]รายการ!$A$14:$D$161,4,FALSE)</f>
        <v>บำรุง</v>
      </c>
    </row>
    <row r="140" spans="1:94" s="36" customFormat="1">
      <c r="A140" s="39" t="s">
        <v>2072</v>
      </c>
      <c r="B140" s="39" t="s">
        <v>2073</v>
      </c>
      <c r="C140" s="40">
        <v>72210</v>
      </c>
      <c r="D140" s="40">
        <v>2565012.33</v>
      </c>
      <c r="E140" s="40">
        <v>3303426.94</v>
      </c>
      <c r="F140" s="40">
        <v>2990118.5</v>
      </c>
      <c r="G140" s="40">
        <v>1153306.8</v>
      </c>
      <c r="H140" s="40">
        <v>6001258.2800000003</v>
      </c>
      <c r="I140" s="40">
        <v>6559242.5999999996</v>
      </c>
      <c r="J140" s="40">
        <v>5349644</v>
      </c>
      <c r="K140" s="40">
        <v>4014171.32</v>
      </c>
      <c r="L140" s="40">
        <v>3104606.44</v>
      </c>
      <c r="M140" s="40">
        <v>6707642.3700000001</v>
      </c>
      <c r="N140" s="40">
        <v>946921.5</v>
      </c>
      <c r="O140" s="40">
        <v>5186786.49</v>
      </c>
      <c r="P140" s="40">
        <v>8574961.7400000002</v>
      </c>
      <c r="Q140" s="40">
        <v>10513938.98</v>
      </c>
      <c r="R140" s="40">
        <v>2577363.19</v>
      </c>
      <c r="S140" s="40">
        <v>5534906.2199999997</v>
      </c>
      <c r="T140" s="40">
        <v>2413650.85</v>
      </c>
      <c r="U140" s="40">
        <v>2849736.82</v>
      </c>
      <c r="V140" s="40">
        <v>1716570.8</v>
      </c>
      <c r="W140" s="40">
        <v>913969</v>
      </c>
      <c r="X140" s="40">
        <v>9914656.0099999998</v>
      </c>
      <c r="Y140" s="40">
        <v>11988098.34</v>
      </c>
      <c r="Z140" s="40">
        <v>11990399.93</v>
      </c>
      <c r="AA140" s="40">
        <v>1418552</v>
      </c>
      <c r="AB140" s="40">
        <v>7838112.6299999999</v>
      </c>
      <c r="AC140" s="40">
        <v>1826100</v>
      </c>
      <c r="AD140" s="40">
        <v>9459090</v>
      </c>
      <c r="AE140" s="40">
        <v>653576.25</v>
      </c>
      <c r="AF140" s="40">
        <v>7165642.6600000001</v>
      </c>
      <c r="AG140" s="40">
        <v>3433924</v>
      </c>
      <c r="AH140" s="40">
        <v>9329946.3200000003</v>
      </c>
      <c r="AI140" s="40">
        <v>1920085</v>
      </c>
      <c r="AJ140" s="40">
        <v>2273151.75</v>
      </c>
      <c r="AK140" s="40">
        <v>2397782.84</v>
      </c>
      <c r="AL140" s="40">
        <v>2251674</v>
      </c>
      <c r="AM140" s="40">
        <v>1540805.75</v>
      </c>
      <c r="AN140" s="40">
        <v>3818621.5</v>
      </c>
      <c r="AO140" s="40">
        <v>1991739.75</v>
      </c>
      <c r="AP140" s="40">
        <v>1658685.25</v>
      </c>
      <c r="AQ140" s="40">
        <v>795158</v>
      </c>
      <c r="AR140" s="40">
        <v>6176636.5</v>
      </c>
      <c r="AS140" s="40">
        <v>3234814.87</v>
      </c>
      <c r="AT140" s="40">
        <v>1798371.4</v>
      </c>
      <c r="AU140" s="40">
        <v>10524320.75</v>
      </c>
      <c r="AV140" s="40">
        <v>2535549.5499999998</v>
      </c>
      <c r="AW140" s="40">
        <v>1528799.2</v>
      </c>
      <c r="AX140" s="40">
        <v>1799197.5</v>
      </c>
      <c r="AY140" s="40">
        <v>2486702.6</v>
      </c>
      <c r="AZ140" s="40">
        <v>1960026</v>
      </c>
      <c r="BA140" s="40">
        <v>7783629.5</v>
      </c>
      <c r="BB140" s="40">
        <v>1141695</v>
      </c>
      <c r="BC140" s="40">
        <v>1289021.5</v>
      </c>
      <c r="BD140" s="40">
        <v>10689962</v>
      </c>
      <c r="BE140" s="40">
        <v>10060919.15</v>
      </c>
      <c r="BF140" s="40">
        <v>4229720.3</v>
      </c>
      <c r="BG140" s="40">
        <v>1882052.25</v>
      </c>
      <c r="BH140" s="40">
        <v>2606526</v>
      </c>
      <c r="BI140" s="40">
        <v>2853851.25</v>
      </c>
      <c r="BJ140" s="40">
        <v>6637800.1500000004</v>
      </c>
      <c r="BK140" s="40">
        <v>1487854.3</v>
      </c>
      <c r="BL140" s="40">
        <v>1083173.75</v>
      </c>
      <c r="BM140" s="40">
        <v>4629740.24</v>
      </c>
      <c r="BN140" s="40">
        <v>3063358.42</v>
      </c>
      <c r="BO140" s="40">
        <v>3468802.45</v>
      </c>
      <c r="BP140" s="40">
        <v>3210750.86</v>
      </c>
      <c r="BQ140" s="40">
        <v>1796232.26</v>
      </c>
      <c r="BR140" s="40">
        <v>0</v>
      </c>
      <c r="BS140" s="40">
        <v>13161520.48</v>
      </c>
      <c r="BT140" s="40">
        <v>14930623.5</v>
      </c>
      <c r="BU140" s="40">
        <v>8345905.5599999996</v>
      </c>
      <c r="BV140" s="40">
        <v>1900812</v>
      </c>
      <c r="BW140" s="40">
        <v>6154103.6600000001</v>
      </c>
      <c r="BX140" s="40">
        <v>11867680.369999999</v>
      </c>
      <c r="BY140" s="40">
        <v>6106949</v>
      </c>
      <c r="BZ140" s="40">
        <v>3929399.2</v>
      </c>
      <c r="CA140" s="40">
        <v>8090009.2599999998</v>
      </c>
      <c r="CB140" s="40">
        <v>7008921.6699999999</v>
      </c>
      <c r="CC140" s="40">
        <v>17402405.16</v>
      </c>
      <c r="CD140" s="40">
        <v>7092972.6900000004</v>
      </c>
      <c r="CE140" s="40">
        <v>16065516.939999999</v>
      </c>
      <c r="CF140" s="40">
        <v>6734368.4500000002</v>
      </c>
      <c r="CG140" s="40">
        <v>5290372.58</v>
      </c>
      <c r="CH140" s="40">
        <v>1442479.1</v>
      </c>
      <c r="CI140" s="40">
        <v>5161081.5</v>
      </c>
      <c r="CJ140" s="40">
        <v>12995832.359999999</v>
      </c>
      <c r="CK140" s="40">
        <v>5463492.5899999999</v>
      </c>
      <c r="CL140" s="40">
        <v>6266912.6600000001</v>
      </c>
      <c r="CO140" t="str">
        <f>VLOOKUP(A140,[1]รายการ!$A$14:$D$161,3,FALSE)</f>
        <v>MC</v>
      </c>
      <c r="CP140" t="str">
        <f>VLOOKUP(A140,[1]รายการ!$A$14:$D$161,4,FALSE)</f>
        <v>บำรุง</v>
      </c>
    </row>
    <row r="141" spans="1:94" s="36" customFormat="1">
      <c r="A141" s="39" t="s">
        <v>2074</v>
      </c>
      <c r="B141" s="39" t="s">
        <v>2075</v>
      </c>
      <c r="C141" s="40">
        <v>0</v>
      </c>
      <c r="D141" s="40">
        <v>0</v>
      </c>
      <c r="E141" s="40">
        <v>1457097.5</v>
      </c>
      <c r="F141" s="40">
        <v>408684.5</v>
      </c>
      <c r="G141" s="40">
        <v>118841</v>
      </c>
      <c r="H141" s="40">
        <v>260</v>
      </c>
      <c r="I141" s="40">
        <v>917772</v>
      </c>
      <c r="J141" s="40">
        <v>371664</v>
      </c>
      <c r="K141" s="40">
        <v>938453.75</v>
      </c>
      <c r="L141" s="40">
        <v>224447</v>
      </c>
      <c r="M141" s="40">
        <v>1115483.75</v>
      </c>
      <c r="N141" s="40">
        <v>35985</v>
      </c>
      <c r="O141" s="40">
        <v>1162646.55</v>
      </c>
      <c r="P141" s="40">
        <v>0</v>
      </c>
      <c r="Q141" s="40">
        <v>1009663</v>
      </c>
      <c r="R141" s="40">
        <v>23600</v>
      </c>
      <c r="S141" s="40">
        <v>412878.25</v>
      </c>
      <c r="T141" s="40">
        <v>304752.75</v>
      </c>
      <c r="U141" s="40">
        <v>611798.85</v>
      </c>
      <c r="V141" s="40">
        <v>0</v>
      </c>
      <c r="W141" s="40">
        <v>5182431.25</v>
      </c>
      <c r="X141" s="40">
        <v>348465.5</v>
      </c>
      <c r="Y141" s="40">
        <v>1280880.5</v>
      </c>
      <c r="Z141" s="40">
        <v>375786.5</v>
      </c>
      <c r="AA141" s="40">
        <v>0</v>
      </c>
      <c r="AB141" s="40">
        <v>205349</v>
      </c>
      <c r="AC141" s="40">
        <v>0</v>
      </c>
      <c r="AD141" s="40">
        <v>4690582.05</v>
      </c>
      <c r="AE141" s="40">
        <v>1727237.5</v>
      </c>
      <c r="AF141" s="40">
        <v>104643</v>
      </c>
      <c r="AG141" s="40">
        <v>1198928.75</v>
      </c>
      <c r="AH141" s="40">
        <v>878123.25</v>
      </c>
      <c r="AI141" s="40">
        <v>371248.5</v>
      </c>
      <c r="AJ141" s="40">
        <v>508078.5</v>
      </c>
      <c r="AK141" s="40">
        <v>2390173.5</v>
      </c>
      <c r="AL141" s="40">
        <v>1854</v>
      </c>
      <c r="AM141" s="40">
        <v>0</v>
      </c>
      <c r="AN141" s="40">
        <v>76064.5</v>
      </c>
      <c r="AO141" s="40">
        <v>571778.5</v>
      </c>
      <c r="AP141" s="40">
        <v>1044543.25</v>
      </c>
      <c r="AQ141" s="40">
        <v>61765</v>
      </c>
      <c r="AR141" s="40">
        <v>879922</v>
      </c>
      <c r="AS141" s="40">
        <v>46385</v>
      </c>
      <c r="AT141" s="40">
        <v>0</v>
      </c>
      <c r="AU141" s="40">
        <v>609699.75</v>
      </c>
      <c r="AV141" s="40">
        <v>284472</v>
      </c>
      <c r="AW141" s="40">
        <v>192900.75</v>
      </c>
      <c r="AX141" s="40">
        <v>1323</v>
      </c>
      <c r="AY141" s="40">
        <v>393345.75</v>
      </c>
      <c r="AZ141" s="40">
        <v>218876</v>
      </c>
      <c r="BA141" s="40">
        <v>2100711.0499999998</v>
      </c>
      <c r="BB141" s="40">
        <v>40055.5</v>
      </c>
      <c r="BC141" s="40">
        <v>2312628.5</v>
      </c>
      <c r="BD141" s="40">
        <v>1568793.75</v>
      </c>
      <c r="BE141" s="40">
        <v>345113.3</v>
      </c>
      <c r="BF141" s="40">
        <v>449478.5</v>
      </c>
      <c r="BG141" s="40">
        <v>1286784.5</v>
      </c>
      <c r="BH141" s="40">
        <v>153935.5</v>
      </c>
      <c r="BI141" s="40">
        <v>193724.25</v>
      </c>
      <c r="BJ141" s="40">
        <v>940056.5</v>
      </c>
      <c r="BK141" s="40">
        <v>401796.75</v>
      </c>
      <c r="BL141" s="40">
        <v>2826697.5</v>
      </c>
      <c r="BM141" s="40">
        <v>1356082.5</v>
      </c>
      <c r="BN141" s="40">
        <v>1891283.25</v>
      </c>
      <c r="BO141" s="40">
        <v>1752781.75</v>
      </c>
      <c r="BP141" s="40">
        <v>1301637.25</v>
      </c>
      <c r="BQ141" s="40">
        <v>184277.75</v>
      </c>
      <c r="BR141" s="40">
        <v>2816049.2</v>
      </c>
      <c r="BS141" s="40">
        <v>66818.5</v>
      </c>
      <c r="BT141" s="40">
        <v>63395.5</v>
      </c>
      <c r="BU141" s="40">
        <v>1015509.25</v>
      </c>
      <c r="BV141" s="40">
        <v>10127</v>
      </c>
      <c r="BW141" s="40">
        <v>62362</v>
      </c>
      <c r="BX141" s="40">
        <v>235342.75</v>
      </c>
      <c r="BY141" s="40">
        <v>30385</v>
      </c>
      <c r="BZ141" s="40">
        <v>471625.25</v>
      </c>
      <c r="CA141" s="40">
        <v>518153</v>
      </c>
      <c r="CB141" s="40">
        <v>53338.5</v>
      </c>
      <c r="CC141" s="40">
        <v>952824.5</v>
      </c>
      <c r="CD141" s="40">
        <v>256322.75</v>
      </c>
      <c r="CE141" s="40">
        <v>639213</v>
      </c>
      <c r="CF141" s="40">
        <v>353560.75</v>
      </c>
      <c r="CG141" s="40">
        <v>220533</v>
      </c>
      <c r="CH141" s="40">
        <v>16128</v>
      </c>
      <c r="CI141" s="40">
        <v>97372.5</v>
      </c>
      <c r="CJ141" s="40">
        <v>615499.1</v>
      </c>
      <c r="CK141" s="40">
        <v>188039.75</v>
      </c>
      <c r="CL141" s="40">
        <v>45068.25</v>
      </c>
      <c r="CO141" t="str">
        <f>VLOOKUP(A141,[1]รายการ!$A$14:$D$161,3,FALSE)</f>
        <v>MC</v>
      </c>
      <c r="CP141" t="str">
        <f>VLOOKUP(A141,[1]รายการ!$A$14:$D$161,4,FALSE)</f>
        <v>บำรุง</v>
      </c>
    </row>
    <row r="142" spans="1:94">
      <c r="A142" s="38" t="s">
        <v>2256</v>
      </c>
      <c r="B142" s="38" t="s">
        <v>2257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491000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  <c r="X142" s="37">
        <v>0</v>
      </c>
      <c r="Y142" s="37">
        <v>0</v>
      </c>
      <c r="Z142" s="37">
        <v>0</v>
      </c>
      <c r="AA142" s="37">
        <v>0</v>
      </c>
      <c r="AB142" s="37">
        <v>0</v>
      </c>
      <c r="AC142" s="37">
        <v>0</v>
      </c>
      <c r="AD142" s="37">
        <v>0</v>
      </c>
      <c r="AE142" s="37">
        <v>0</v>
      </c>
      <c r="AF142" s="37">
        <v>254499.5</v>
      </c>
      <c r="AG142" s="37">
        <v>0</v>
      </c>
      <c r="AH142" s="37">
        <v>0</v>
      </c>
      <c r="AI142" s="37">
        <v>0</v>
      </c>
      <c r="AJ142" s="37">
        <v>0</v>
      </c>
      <c r="AK142" s="37">
        <v>0</v>
      </c>
      <c r="AL142" s="37">
        <v>0</v>
      </c>
      <c r="AM142" s="37">
        <v>490000</v>
      </c>
      <c r="AN142" s="37">
        <v>0</v>
      </c>
      <c r="AO142" s="37">
        <v>0</v>
      </c>
      <c r="AP142" s="37">
        <v>0</v>
      </c>
      <c r="AQ142" s="37">
        <v>234000</v>
      </c>
      <c r="AR142" s="37">
        <v>0</v>
      </c>
      <c r="AS142" s="37">
        <v>0</v>
      </c>
      <c r="AT142" s="37">
        <v>0</v>
      </c>
      <c r="AU142" s="37">
        <v>2087000</v>
      </c>
      <c r="AV142" s="37">
        <v>0</v>
      </c>
      <c r="AW142" s="37">
        <v>0</v>
      </c>
      <c r="AX142" s="37">
        <v>758170</v>
      </c>
      <c r="AY142" s="37">
        <v>0</v>
      </c>
      <c r="AZ142" s="37">
        <v>0</v>
      </c>
      <c r="BA142" s="37">
        <v>0</v>
      </c>
      <c r="BB142" s="37">
        <v>0</v>
      </c>
      <c r="BC142" s="37">
        <v>0</v>
      </c>
      <c r="BD142" s="37">
        <v>114300</v>
      </c>
      <c r="BE142" s="37">
        <v>740000</v>
      </c>
      <c r="BF142" s="37">
        <v>59500</v>
      </c>
      <c r="BG142" s="37">
        <v>0</v>
      </c>
      <c r="BH142" s="37">
        <v>0</v>
      </c>
      <c r="BI142" s="37">
        <v>0</v>
      </c>
      <c r="BJ142" s="37">
        <v>0</v>
      </c>
      <c r="BK142" s="37">
        <v>0</v>
      </c>
      <c r="BL142" s="37">
        <v>0</v>
      </c>
      <c r="BM142" s="37">
        <v>34737.08</v>
      </c>
      <c r="BN142" s="37">
        <v>0</v>
      </c>
      <c r="BO142" s="37">
        <v>0</v>
      </c>
      <c r="BP142" s="37">
        <v>0</v>
      </c>
      <c r="BQ142" s="37">
        <v>0</v>
      </c>
      <c r="BR142" s="37">
        <v>7580000</v>
      </c>
      <c r="BS142" s="37">
        <v>0</v>
      </c>
      <c r="BT142" s="37">
        <v>200100</v>
      </c>
      <c r="BU142" s="37">
        <v>0</v>
      </c>
      <c r="BV142" s="37">
        <v>0</v>
      </c>
      <c r="BW142" s="37">
        <v>0</v>
      </c>
      <c r="BX142" s="37">
        <v>0</v>
      </c>
      <c r="BY142" s="37">
        <v>0</v>
      </c>
      <c r="BZ142" s="37">
        <v>0</v>
      </c>
      <c r="CA142" s="37">
        <v>0</v>
      </c>
      <c r="CB142" s="37">
        <v>0</v>
      </c>
      <c r="CC142" s="37">
        <v>0</v>
      </c>
      <c r="CD142" s="37">
        <v>0</v>
      </c>
      <c r="CE142" s="37">
        <v>0</v>
      </c>
      <c r="CF142" s="37">
        <v>0</v>
      </c>
      <c r="CG142" s="37">
        <v>0</v>
      </c>
      <c r="CH142" s="37">
        <v>0</v>
      </c>
      <c r="CI142" s="37">
        <v>0</v>
      </c>
      <c r="CJ142" s="37">
        <v>0</v>
      </c>
      <c r="CK142" s="37">
        <v>895</v>
      </c>
      <c r="CL142" s="37">
        <v>0</v>
      </c>
      <c r="CO142" t="str">
        <f>VLOOKUP(A142,[1]รายการ!$A$14:$D$161,3,FALSE)</f>
        <v>MC</v>
      </c>
      <c r="CP142" t="str">
        <f>VLOOKUP(A142,[1]รายการ!$A$14:$D$161,4,FALSE)</f>
        <v>อื่น</v>
      </c>
    </row>
    <row r="143" spans="1:94" s="36" customFormat="1">
      <c r="A143" s="39" t="s">
        <v>2076</v>
      </c>
      <c r="B143" s="39" t="s">
        <v>2077</v>
      </c>
      <c r="C143" s="40">
        <v>0</v>
      </c>
      <c r="D143" s="40">
        <v>0</v>
      </c>
      <c r="E143" s="40">
        <v>0</v>
      </c>
      <c r="F143" s="40">
        <v>29996.25</v>
      </c>
      <c r="G143" s="40">
        <v>0</v>
      </c>
      <c r="H143" s="40">
        <v>2024</v>
      </c>
      <c r="I143" s="40">
        <v>0</v>
      </c>
      <c r="J143" s="40">
        <v>0</v>
      </c>
      <c r="K143" s="40">
        <v>0</v>
      </c>
      <c r="L143" s="40">
        <v>17447.2</v>
      </c>
      <c r="M143" s="40">
        <v>0</v>
      </c>
      <c r="N143" s="40">
        <v>0</v>
      </c>
      <c r="O143" s="40">
        <v>0</v>
      </c>
      <c r="P143" s="40">
        <v>96405.94</v>
      </c>
      <c r="Q143" s="40">
        <v>51693.03</v>
      </c>
      <c r="R143" s="40">
        <v>0</v>
      </c>
      <c r="S143" s="40">
        <v>56292.94</v>
      </c>
      <c r="T143" s="40">
        <v>0</v>
      </c>
      <c r="U143" s="40">
        <v>130005.05</v>
      </c>
      <c r="V143" s="40">
        <v>0</v>
      </c>
      <c r="W143" s="40">
        <v>0</v>
      </c>
      <c r="X143" s="40">
        <v>0</v>
      </c>
      <c r="Y143" s="40">
        <v>103006.72</v>
      </c>
      <c r="Z143" s="40">
        <v>0</v>
      </c>
      <c r="AA143" s="40">
        <v>0</v>
      </c>
      <c r="AB143" s="40">
        <v>0</v>
      </c>
      <c r="AC143" s="40">
        <v>0</v>
      </c>
      <c r="AD143" s="40">
        <v>0</v>
      </c>
      <c r="AE143" s="40">
        <v>0</v>
      </c>
      <c r="AF143" s="40">
        <v>0</v>
      </c>
      <c r="AG143" s="40">
        <v>0</v>
      </c>
      <c r="AH143" s="40">
        <v>0</v>
      </c>
      <c r="AI143" s="40">
        <v>0</v>
      </c>
      <c r="AJ143" s="40">
        <v>0</v>
      </c>
      <c r="AK143" s="40">
        <v>0</v>
      </c>
      <c r="AL143" s="40">
        <v>63355.6</v>
      </c>
      <c r="AM143" s="40">
        <v>1950</v>
      </c>
      <c r="AN143" s="40">
        <v>13650</v>
      </c>
      <c r="AO143" s="40">
        <v>0</v>
      </c>
      <c r="AP143" s="40">
        <v>8357.4</v>
      </c>
      <c r="AQ143" s="40">
        <v>20596.8</v>
      </c>
      <c r="AR143" s="40">
        <v>0</v>
      </c>
      <c r="AS143" s="40">
        <v>0</v>
      </c>
      <c r="AT143" s="40">
        <v>0</v>
      </c>
      <c r="AU143" s="40">
        <v>1500</v>
      </c>
      <c r="AV143" s="40">
        <v>0</v>
      </c>
      <c r="AW143" s="40">
        <v>0</v>
      </c>
      <c r="AX143" s="40">
        <v>8657.4</v>
      </c>
      <c r="AY143" s="40">
        <v>0</v>
      </c>
      <c r="AZ143" s="40">
        <v>42580.2</v>
      </c>
      <c r="BA143" s="40">
        <v>0</v>
      </c>
      <c r="BB143" s="40">
        <v>0</v>
      </c>
      <c r="BC143" s="40">
        <v>0</v>
      </c>
      <c r="BD143" s="40">
        <v>34665.22</v>
      </c>
      <c r="BE143" s="40">
        <v>40314.68</v>
      </c>
      <c r="BF143" s="40">
        <v>16876.55</v>
      </c>
      <c r="BG143" s="40">
        <v>0</v>
      </c>
      <c r="BH143" s="40">
        <v>0</v>
      </c>
      <c r="BI143" s="40">
        <v>0</v>
      </c>
      <c r="BJ143" s="40">
        <v>0</v>
      </c>
      <c r="BK143" s="40">
        <v>0</v>
      </c>
      <c r="BL143" s="40">
        <v>0</v>
      </c>
      <c r="BM143" s="40">
        <v>0</v>
      </c>
      <c r="BN143" s="40">
        <v>0</v>
      </c>
      <c r="BO143" s="40">
        <v>0</v>
      </c>
      <c r="BP143" s="40">
        <v>0</v>
      </c>
      <c r="BQ143" s="40">
        <v>0</v>
      </c>
      <c r="BR143" s="40">
        <v>0</v>
      </c>
      <c r="BS143" s="40">
        <v>4446</v>
      </c>
      <c r="BT143" s="40">
        <v>0</v>
      </c>
      <c r="BU143" s="40">
        <v>0</v>
      </c>
      <c r="BV143" s="40">
        <v>26092</v>
      </c>
      <c r="BW143" s="40">
        <v>0</v>
      </c>
      <c r="BX143" s="40">
        <v>9800.7999999999993</v>
      </c>
      <c r="BY143" s="40">
        <v>0</v>
      </c>
      <c r="BZ143" s="40">
        <v>0</v>
      </c>
      <c r="CA143" s="40">
        <v>0</v>
      </c>
      <c r="CB143" s="40">
        <v>0</v>
      </c>
      <c r="CC143" s="40">
        <v>9140.08</v>
      </c>
      <c r="CD143" s="40">
        <v>33752.89</v>
      </c>
      <c r="CE143" s="40">
        <v>0</v>
      </c>
      <c r="CF143" s="40">
        <v>0</v>
      </c>
      <c r="CG143" s="40">
        <v>10778</v>
      </c>
      <c r="CH143" s="40">
        <v>0</v>
      </c>
      <c r="CI143" s="40">
        <v>0</v>
      </c>
      <c r="CJ143" s="40">
        <v>0</v>
      </c>
      <c r="CK143" s="40">
        <v>0</v>
      </c>
      <c r="CL143" s="40">
        <v>0</v>
      </c>
      <c r="CO143" t="str">
        <f>VLOOKUP(A143,[1]รายการ!$A$14:$D$161,3,FALSE)</f>
        <v>MC</v>
      </c>
      <c r="CP143" t="str">
        <f>VLOOKUP(A143,[1]รายการ!$A$14:$D$161,4,FALSE)</f>
        <v>บำรุง</v>
      </c>
    </row>
    <row r="144" spans="1:94" s="36" customFormat="1">
      <c r="A144" s="39" t="s">
        <v>2078</v>
      </c>
      <c r="B144" s="39" t="s">
        <v>2079</v>
      </c>
      <c r="C144" s="40">
        <v>0</v>
      </c>
      <c r="D144" s="40">
        <v>0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0">
        <v>0</v>
      </c>
      <c r="W144" s="40">
        <v>0</v>
      </c>
      <c r="X144" s="40">
        <v>0</v>
      </c>
      <c r="Y144" s="40">
        <v>0</v>
      </c>
      <c r="Z144" s="40">
        <v>0</v>
      </c>
      <c r="AA144" s="40">
        <v>0</v>
      </c>
      <c r="AB144" s="40">
        <v>0</v>
      </c>
      <c r="AC144" s="40">
        <v>0</v>
      </c>
      <c r="AD144" s="40">
        <v>0</v>
      </c>
      <c r="AE144" s="40">
        <v>0</v>
      </c>
      <c r="AF144" s="40">
        <v>0</v>
      </c>
      <c r="AG144" s="40">
        <v>600</v>
      </c>
      <c r="AH144" s="40">
        <v>0</v>
      </c>
      <c r="AI144" s="40">
        <v>0</v>
      </c>
      <c r="AJ144" s="40">
        <v>0</v>
      </c>
      <c r="AK144" s="40">
        <v>0</v>
      </c>
      <c r="AL144" s="40">
        <v>0</v>
      </c>
      <c r="AM144" s="40">
        <v>0</v>
      </c>
      <c r="AN144" s="40">
        <v>0</v>
      </c>
      <c r="AO144" s="40">
        <v>0</v>
      </c>
      <c r="AP144" s="40">
        <v>0</v>
      </c>
      <c r="AQ144" s="40">
        <v>0</v>
      </c>
      <c r="AR144" s="40">
        <v>0</v>
      </c>
      <c r="AS144" s="40">
        <v>0</v>
      </c>
      <c r="AT144" s="40">
        <v>0</v>
      </c>
      <c r="AU144" s="40">
        <v>0</v>
      </c>
      <c r="AV144" s="40">
        <v>0</v>
      </c>
      <c r="AW144" s="40">
        <v>0</v>
      </c>
      <c r="AX144" s="40">
        <v>0</v>
      </c>
      <c r="AY144" s="40">
        <v>0</v>
      </c>
      <c r="AZ144" s="40">
        <v>0</v>
      </c>
      <c r="BA144" s="40">
        <v>0</v>
      </c>
      <c r="BB144" s="40">
        <v>0</v>
      </c>
      <c r="BC144" s="40">
        <v>0</v>
      </c>
      <c r="BD144" s="40">
        <v>0</v>
      </c>
      <c r="BE144" s="40">
        <v>0</v>
      </c>
      <c r="BF144" s="40">
        <v>0</v>
      </c>
      <c r="BG144" s="40">
        <v>0</v>
      </c>
      <c r="BH144" s="40">
        <v>0</v>
      </c>
      <c r="BI144" s="40">
        <v>0</v>
      </c>
      <c r="BJ144" s="40">
        <v>0</v>
      </c>
      <c r="BK144" s="40">
        <v>0</v>
      </c>
      <c r="BL144" s="40">
        <v>0</v>
      </c>
      <c r="BM144" s="40">
        <v>0</v>
      </c>
      <c r="BN144" s="40">
        <v>0</v>
      </c>
      <c r="BO144" s="40">
        <v>0</v>
      </c>
      <c r="BP144" s="40">
        <v>0</v>
      </c>
      <c r="BQ144" s="40">
        <v>0</v>
      </c>
      <c r="BR144" s="40">
        <v>0</v>
      </c>
      <c r="BS144" s="40">
        <v>0</v>
      </c>
      <c r="BT144" s="40">
        <v>0</v>
      </c>
      <c r="BU144" s="40">
        <v>0</v>
      </c>
      <c r="BV144" s="40">
        <v>0</v>
      </c>
      <c r="BW144" s="40">
        <v>0</v>
      </c>
      <c r="BX144" s="40">
        <v>0</v>
      </c>
      <c r="BY144" s="40">
        <v>0</v>
      </c>
      <c r="BZ144" s="40">
        <v>0</v>
      </c>
      <c r="CA144" s="40">
        <v>0</v>
      </c>
      <c r="CB144" s="40">
        <v>0</v>
      </c>
      <c r="CC144" s="40">
        <v>0</v>
      </c>
      <c r="CD144" s="40">
        <v>0</v>
      </c>
      <c r="CE144" s="40">
        <v>0</v>
      </c>
      <c r="CF144" s="40">
        <v>0</v>
      </c>
      <c r="CG144" s="40">
        <v>0</v>
      </c>
      <c r="CH144" s="40">
        <v>0</v>
      </c>
      <c r="CI144" s="40">
        <v>0</v>
      </c>
      <c r="CJ144" s="40">
        <v>0</v>
      </c>
      <c r="CK144" s="40">
        <v>0</v>
      </c>
      <c r="CL144" s="40">
        <v>0</v>
      </c>
      <c r="CO144" t="str">
        <f>VLOOKUP(A144,[1]รายการ!$A$14:$D$161,3,FALSE)</f>
        <v>MC</v>
      </c>
      <c r="CP144" t="str">
        <f>VLOOKUP(A144,[1]รายการ!$A$14:$D$161,4,FALSE)</f>
        <v>บำรุง</v>
      </c>
    </row>
    <row r="145" spans="1:94" s="36" customFormat="1">
      <c r="A145" s="39" t="s">
        <v>2080</v>
      </c>
      <c r="B145" s="39" t="s">
        <v>2081</v>
      </c>
      <c r="C145" s="40">
        <v>0</v>
      </c>
      <c r="D145" s="40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0</v>
      </c>
      <c r="Z145" s="40">
        <v>0</v>
      </c>
      <c r="AA145" s="40">
        <v>0</v>
      </c>
      <c r="AB145" s="40">
        <v>0</v>
      </c>
      <c r="AC145" s="40">
        <v>0</v>
      </c>
      <c r="AD145" s="40">
        <v>0</v>
      </c>
      <c r="AE145" s="40">
        <v>0</v>
      </c>
      <c r="AF145" s="40">
        <v>0</v>
      </c>
      <c r="AG145" s="40">
        <v>0</v>
      </c>
      <c r="AH145" s="40">
        <v>0</v>
      </c>
      <c r="AI145" s="40">
        <v>0</v>
      </c>
      <c r="AJ145" s="40">
        <v>0</v>
      </c>
      <c r="AK145" s="40">
        <v>0</v>
      </c>
      <c r="AL145" s="40">
        <v>0</v>
      </c>
      <c r="AM145" s="40">
        <v>0</v>
      </c>
      <c r="AN145" s="40">
        <v>0</v>
      </c>
      <c r="AO145" s="40">
        <v>0</v>
      </c>
      <c r="AP145" s="40">
        <v>0</v>
      </c>
      <c r="AQ145" s="40">
        <v>0</v>
      </c>
      <c r="AR145" s="40">
        <v>0</v>
      </c>
      <c r="AS145" s="40">
        <v>0</v>
      </c>
      <c r="AT145" s="40">
        <v>0</v>
      </c>
      <c r="AU145" s="40">
        <v>0</v>
      </c>
      <c r="AV145" s="40">
        <v>0</v>
      </c>
      <c r="AW145" s="40">
        <v>0</v>
      </c>
      <c r="AX145" s="40">
        <v>0</v>
      </c>
      <c r="AY145" s="40">
        <v>0</v>
      </c>
      <c r="AZ145" s="40">
        <v>0</v>
      </c>
      <c r="BA145" s="40">
        <v>0</v>
      </c>
      <c r="BB145" s="40">
        <v>0</v>
      </c>
      <c r="BC145" s="40">
        <v>0</v>
      </c>
      <c r="BD145" s="40">
        <v>0</v>
      </c>
      <c r="BE145" s="40">
        <v>0</v>
      </c>
      <c r="BF145" s="40">
        <v>0</v>
      </c>
      <c r="BG145" s="40">
        <v>0</v>
      </c>
      <c r="BH145" s="40">
        <v>0</v>
      </c>
      <c r="BI145" s="40">
        <v>0</v>
      </c>
      <c r="BJ145" s="40">
        <v>0</v>
      </c>
      <c r="BK145" s="40">
        <v>0</v>
      </c>
      <c r="BL145" s="40">
        <v>0</v>
      </c>
      <c r="BM145" s="40">
        <v>0</v>
      </c>
      <c r="BN145" s="40">
        <v>0</v>
      </c>
      <c r="BO145" s="40">
        <v>0</v>
      </c>
      <c r="BP145" s="40">
        <v>0</v>
      </c>
      <c r="BQ145" s="40">
        <v>0</v>
      </c>
      <c r="BR145" s="40">
        <v>0</v>
      </c>
      <c r="BS145" s="40">
        <v>0</v>
      </c>
      <c r="BT145" s="40">
        <v>0</v>
      </c>
      <c r="BU145" s="40">
        <v>0</v>
      </c>
      <c r="BV145" s="40">
        <v>0</v>
      </c>
      <c r="BW145" s="40">
        <v>0</v>
      </c>
      <c r="BX145" s="40">
        <v>0</v>
      </c>
      <c r="BY145" s="40">
        <v>0</v>
      </c>
      <c r="BZ145" s="40">
        <v>0</v>
      </c>
      <c r="CA145" s="40">
        <v>0</v>
      </c>
      <c r="CB145" s="40">
        <v>0</v>
      </c>
      <c r="CC145" s="40">
        <v>0</v>
      </c>
      <c r="CD145" s="40">
        <v>0</v>
      </c>
      <c r="CE145" s="40">
        <v>0</v>
      </c>
      <c r="CF145" s="40">
        <v>0</v>
      </c>
      <c r="CG145" s="40">
        <v>0</v>
      </c>
      <c r="CH145" s="40">
        <v>0</v>
      </c>
      <c r="CI145" s="40">
        <v>0</v>
      </c>
      <c r="CJ145" s="40">
        <v>0</v>
      </c>
      <c r="CK145" s="40">
        <v>0</v>
      </c>
      <c r="CL145" s="40">
        <v>0</v>
      </c>
      <c r="CO145" t="str">
        <f>VLOOKUP(A145,[1]รายการ!$A$14:$D$161,3,FALSE)</f>
        <v>MC</v>
      </c>
      <c r="CP145" t="str">
        <f>VLOOKUP(A145,[1]รายการ!$A$14:$D$161,4,FALSE)</f>
        <v>บำรุง</v>
      </c>
    </row>
    <row r="146" spans="1:94" s="36" customFormat="1">
      <c r="A146" s="39" t="s">
        <v>2082</v>
      </c>
      <c r="B146" s="39" t="s">
        <v>2083</v>
      </c>
      <c r="C146" s="40">
        <v>0</v>
      </c>
      <c r="D146" s="40">
        <v>0</v>
      </c>
      <c r="E146" s="40">
        <v>11718.6</v>
      </c>
      <c r="F146" s="40">
        <v>14373</v>
      </c>
      <c r="G146" s="40">
        <v>0</v>
      </c>
      <c r="H146" s="40">
        <v>0</v>
      </c>
      <c r="I146" s="40">
        <v>0</v>
      </c>
      <c r="J146" s="40">
        <v>10842</v>
      </c>
      <c r="K146" s="40">
        <v>2555.75</v>
      </c>
      <c r="L146" s="40">
        <v>0</v>
      </c>
      <c r="M146" s="40">
        <v>2590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8341</v>
      </c>
      <c r="T146" s="40">
        <v>0</v>
      </c>
      <c r="U146" s="40">
        <v>0</v>
      </c>
      <c r="V146" s="40">
        <v>2428</v>
      </c>
      <c r="W146" s="40">
        <v>0</v>
      </c>
      <c r="X146" s="40">
        <v>0</v>
      </c>
      <c r="Y146" s="40">
        <v>0</v>
      </c>
      <c r="Z146" s="40">
        <v>0</v>
      </c>
      <c r="AA146" s="40">
        <v>0</v>
      </c>
      <c r="AB146" s="40">
        <v>0</v>
      </c>
      <c r="AC146" s="40">
        <v>0</v>
      </c>
      <c r="AD146" s="40">
        <v>0</v>
      </c>
      <c r="AE146" s="40">
        <v>0</v>
      </c>
      <c r="AF146" s="40">
        <v>0</v>
      </c>
      <c r="AG146" s="40">
        <v>0</v>
      </c>
      <c r="AH146" s="40">
        <v>0</v>
      </c>
      <c r="AI146" s="40">
        <v>0</v>
      </c>
      <c r="AJ146" s="40">
        <v>0</v>
      </c>
      <c r="AK146" s="40">
        <v>0</v>
      </c>
      <c r="AL146" s="40">
        <v>0</v>
      </c>
      <c r="AM146" s="40">
        <v>0</v>
      </c>
      <c r="AN146" s="40">
        <v>0</v>
      </c>
      <c r="AO146" s="40">
        <v>0</v>
      </c>
      <c r="AP146" s="40">
        <v>0</v>
      </c>
      <c r="AQ146" s="40">
        <v>0</v>
      </c>
      <c r="AR146" s="40">
        <v>0</v>
      </c>
      <c r="AS146" s="40">
        <v>0</v>
      </c>
      <c r="AT146" s="40">
        <v>0</v>
      </c>
      <c r="AU146" s="40">
        <v>0</v>
      </c>
      <c r="AV146" s="40">
        <v>0</v>
      </c>
      <c r="AW146" s="40">
        <v>0</v>
      </c>
      <c r="AX146" s="40">
        <v>0</v>
      </c>
      <c r="AY146" s="40">
        <v>0</v>
      </c>
      <c r="AZ146" s="40">
        <v>0</v>
      </c>
      <c r="BA146" s="40">
        <v>48102</v>
      </c>
      <c r="BB146" s="40">
        <v>0</v>
      </c>
      <c r="BC146" s="40">
        <v>0</v>
      </c>
      <c r="BD146" s="40">
        <v>32071</v>
      </c>
      <c r="BE146" s="40">
        <v>18394.5</v>
      </c>
      <c r="BF146" s="40">
        <v>165</v>
      </c>
      <c r="BG146" s="40">
        <v>5807.5</v>
      </c>
      <c r="BH146" s="40">
        <v>2782</v>
      </c>
      <c r="BI146" s="40">
        <v>0</v>
      </c>
      <c r="BJ146" s="40">
        <v>0</v>
      </c>
      <c r="BK146" s="40">
        <v>0</v>
      </c>
      <c r="BL146" s="40">
        <v>0</v>
      </c>
      <c r="BM146" s="40">
        <v>0</v>
      </c>
      <c r="BN146" s="40">
        <v>0</v>
      </c>
      <c r="BO146" s="40">
        <v>0</v>
      </c>
      <c r="BP146" s="40">
        <v>0</v>
      </c>
      <c r="BQ146" s="40">
        <v>0</v>
      </c>
      <c r="BR146" s="40">
        <v>0</v>
      </c>
      <c r="BS146" s="40">
        <v>0</v>
      </c>
      <c r="BT146" s="40">
        <v>0</v>
      </c>
      <c r="BU146" s="40">
        <v>0</v>
      </c>
      <c r="BV146" s="40">
        <v>0</v>
      </c>
      <c r="BW146" s="40">
        <v>0</v>
      </c>
      <c r="BX146" s="40">
        <v>0</v>
      </c>
      <c r="BY146" s="40">
        <v>0</v>
      </c>
      <c r="BZ146" s="40">
        <v>0</v>
      </c>
      <c r="CA146" s="40">
        <v>0</v>
      </c>
      <c r="CB146" s="40">
        <v>0</v>
      </c>
      <c r="CC146" s="40">
        <v>0</v>
      </c>
      <c r="CD146" s="40">
        <v>0</v>
      </c>
      <c r="CE146" s="40">
        <v>0</v>
      </c>
      <c r="CF146" s="40">
        <v>0</v>
      </c>
      <c r="CG146" s="40">
        <v>0</v>
      </c>
      <c r="CH146" s="40">
        <v>0</v>
      </c>
      <c r="CI146" s="40">
        <v>0</v>
      </c>
      <c r="CJ146" s="40">
        <v>0</v>
      </c>
      <c r="CK146" s="40">
        <v>0</v>
      </c>
      <c r="CL146" s="40">
        <v>0</v>
      </c>
      <c r="CO146" t="str">
        <f>VLOOKUP(A146,[1]รายการ!$A$14:$D$161,3,FALSE)</f>
        <v>MC</v>
      </c>
      <c r="CP146" t="str">
        <f>VLOOKUP(A146,[1]รายการ!$A$14:$D$161,4,FALSE)</f>
        <v>บำรุง</v>
      </c>
    </row>
    <row r="147" spans="1:94" s="36" customFormat="1">
      <c r="A147" s="39" t="s">
        <v>2084</v>
      </c>
      <c r="B147" s="39" t="s">
        <v>2085</v>
      </c>
      <c r="C147" s="40">
        <v>6010000</v>
      </c>
      <c r="D147" s="40">
        <v>280000</v>
      </c>
      <c r="E147" s="40">
        <v>190000</v>
      </c>
      <c r="F147" s="40">
        <v>270000</v>
      </c>
      <c r="G147" s="40">
        <v>440000</v>
      </c>
      <c r="H147" s="40">
        <v>150000</v>
      </c>
      <c r="I147" s="40">
        <v>650000</v>
      </c>
      <c r="J147" s="40">
        <v>1100000</v>
      </c>
      <c r="K147" s="40">
        <v>280000</v>
      </c>
      <c r="L147" s="40">
        <v>390000</v>
      </c>
      <c r="M147" s="40">
        <v>1435000</v>
      </c>
      <c r="N147" s="40">
        <v>360000</v>
      </c>
      <c r="O147" s="40">
        <v>3350000</v>
      </c>
      <c r="P147" s="40">
        <v>510000</v>
      </c>
      <c r="Q147" s="40">
        <v>810000</v>
      </c>
      <c r="R147" s="40">
        <v>770000</v>
      </c>
      <c r="S147" s="40">
        <v>220000</v>
      </c>
      <c r="T147" s="40">
        <v>490000</v>
      </c>
      <c r="U147" s="40">
        <v>400000</v>
      </c>
      <c r="V147" s="40">
        <v>140000</v>
      </c>
      <c r="W147" s="40">
        <v>4030000</v>
      </c>
      <c r="X147" s="40">
        <v>240000</v>
      </c>
      <c r="Y147" s="40">
        <v>0</v>
      </c>
      <c r="Z147" s="40">
        <v>460000</v>
      </c>
      <c r="AA147" s="40">
        <v>220000</v>
      </c>
      <c r="AB147" s="40">
        <v>120000</v>
      </c>
      <c r="AC147" s="40">
        <v>180000</v>
      </c>
      <c r="AD147" s="40">
        <v>1340000</v>
      </c>
      <c r="AE147" s="40">
        <v>470000</v>
      </c>
      <c r="AF147" s="40">
        <v>230000</v>
      </c>
      <c r="AG147" s="40">
        <v>590000</v>
      </c>
      <c r="AH147" s="40">
        <v>1200000</v>
      </c>
      <c r="AI147" s="40">
        <v>310000</v>
      </c>
      <c r="AJ147" s="40">
        <v>310000</v>
      </c>
      <c r="AK147" s="40">
        <v>9310000</v>
      </c>
      <c r="AL147" s="40">
        <v>500000</v>
      </c>
      <c r="AM147" s="40">
        <v>480000</v>
      </c>
      <c r="AN147" s="40">
        <v>990000</v>
      </c>
      <c r="AO147" s="40">
        <v>743500</v>
      </c>
      <c r="AP147" s="40">
        <v>740000</v>
      </c>
      <c r="AQ147" s="40">
        <v>220000</v>
      </c>
      <c r="AR147" s="40">
        <v>2480000</v>
      </c>
      <c r="AS147" s="40">
        <v>490000</v>
      </c>
      <c r="AT147" s="40">
        <v>820000</v>
      </c>
      <c r="AU147" s="40">
        <v>1120000</v>
      </c>
      <c r="AV147" s="40">
        <v>720000</v>
      </c>
      <c r="AW147" s="40">
        <v>490000</v>
      </c>
      <c r="AX147" s="40">
        <v>370000</v>
      </c>
      <c r="AY147" s="40">
        <v>500000</v>
      </c>
      <c r="AZ147" s="40">
        <v>355000</v>
      </c>
      <c r="BA147" s="40">
        <v>2510000</v>
      </c>
      <c r="BB147" s="40">
        <v>400000</v>
      </c>
      <c r="BC147" s="40">
        <v>4855000</v>
      </c>
      <c r="BD147" s="40">
        <v>2180000</v>
      </c>
      <c r="BE147" s="40">
        <v>250000</v>
      </c>
      <c r="BF147" s="40">
        <v>640000</v>
      </c>
      <c r="BG147" s="40">
        <v>2240000</v>
      </c>
      <c r="BH147" s="40">
        <v>360000</v>
      </c>
      <c r="BI147" s="40">
        <v>280000</v>
      </c>
      <c r="BJ147" s="40">
        <v>415000</v>
      </c>
      <c r="BK147" s="40">
        <v>460000</v>
      </c>
      <c r="BL147" s="40">
        <v>3946280</v>
      </c>
      <c r="BM147" s="40">
        <v>1170000</v>
      </c>
      <c r="BN147" s="40">
        <v>600000</v>
      </c>
      <c r="BO147" s="40">
        <v>880000</v>
      </c>
      <c r="BP147" s="40">
        <v>600000</v>
      </c>
      <c r="BQ147" s="40">
        <v>600000</v>
      </c>
      <c r="BR147" s="40">
        <v>16810000</v>
      </c>
      <c r="BS147" s="40">
        <v>930000</v>
      </c>
      <c r="BT147" s="40">
        <v>670000</v>
      </c>
      <c r="BU147" s="40">
        <v>3030000</v>
      </c>
      <c r="BV147" s="40">
        <v>120000</v>
      </c>
      <c r="BW147" s="40">
        <v>760000</v>
      </c>
      <c r="BX147" s="40">
        <v>2140000</v>
      </c>
      <c r="BY147" s="40">
        <v>560000</v>
      </c>
      <c r="BZ147" s="40">
        <v>520000</v>
      </c>
      <c r="CA147" s="40">
        <v>600000</v>
      </c>
      <c r="CB147" s="40">
        <v>670000</v>
      </c>
      <c r="CC147" s="40">
        <v>2260000</v>
      </c>
      <c r="CD147" s="40">
        <v>150000</v>
      </c>
      <c r="CE147" s="40">
        <v>1360000</v>
      </c>
      <c r="CF147" s="40">
        <v>590000</v>
      </c>
      <c r="CG147" s="40">
        <v>240000</v>
      </c>
      <c r="CH147" s="40">
        <v>250000</v>
      </c>
      <c r="CI147" s="40">
        <v>240000</v>
      </c>
      <c r="CJ147" s="40">
        <v>1710000</v>
      </c>
      <c r="CK147" s="40">
        <v>370000</v>
      </c>
      <c r="CL147" s="40">
        <v>470000</v>
      </c>
      <c r="CO147" t="str">
        <f>VLOOKUP(A147,[1]รายการ!$A$14:$D$161,3,FALSE)</f>
        <v>LC</v>
      </c>
      <c r="CP147" t="str">
        <f>VLOOKUP(A147,[1]รายการ!$A$14:$D$161,4,FALSE)</f>
        <v>บำรุง</v>
      </c>
    </row>
    <row r="148" spans="1:94" s="36" customFormat="1">
      <c r="A148" s="39" t="s">
        <v>2086</v>
      </c>
      <c r="B148" s="39" t="s">
        <v>2087</v>
      </c>
      <c r="C148" s="40">
        <v>1330000</v>
      </c>
      <c r="D148" s="40">
        <v>210000</v>
      </c>
      <c r="E148" s="40">
        <v>370000</v>
      </c>
      <c r="F148" s="40">
        <v>240000</v>
      </c>
      <c r="G148" s="40">
        <v>290000</v>
      </c>
      <c r="H148" s="40">
        <v>230000</v>
      </c>
      <c r="I148" s="40">
        <v>140000</v>
      </c>
      <c r="J148" s="40">
        <v>330000</v>
      </c>
      <c r="K148" s="40">
        <v>280000</v>
      </c>
      <c r="L148" s="40">
        <v>410000</v>
      </c>
      <c r="M148" s="40">
        <v>90000</v>
      </c>
      <c r="N148" s="40">
        <v>280000</v>
      </c>
      <c r="O148" s="40">
        <v>400000</v>
      </c>
      <c r="P148" s="40">
        <v>240000</v>
      </c>
      <c r="Q148" s="40">
        <v>370000</v>
      </c>
      <c r="R148" s="40">
        <v>250000</v>
      </c>
      <c r="S148" s="40">
        <v>300000</v>
      </c>
      <c r="T148" s="40">
        <v>340000</v>
      </c>
      <c r="U148" s="40">
        <v>360000</v>
      </c>
      <c r="V148" s="40">
        <v>170000</v>
      </c>
      <c r="W148" s="40">
        <v>240000</v>
      </c>
      <c r="X148" s="40">
        <v>340000</v>
      </c>
      <c r="Y148" s="40">
        <v>0</v>
      </c>
      <c r="Z148" s="40">
        <v>350000</v>
      </c>
      <c r="AA148" s="40">
        <v>160000</v>
      </c>
      <c r="AB148" s="40">
        <v>130000</v>
      </c>
      <c r="AC148" s="40">
        <v>480000</v>
      </c>
      <c r="AD148" s="40">
        <v>160000</v>
      </c>
      <c r="AE148" s="40">
        <v>300000</v>
      </c>
      <c r="AF148" s="40">
        <v>120000</v>
      </c>
      <c r="AG148" s="40">
        <v>380000</v>
      </c>
      <c r="AH148" s="40">
        <v>480000</v>
      </c>
      <c r="AI148" s="40">
        <v>10000</v>
      </c>
      <c r="AJ148" s="40">
        <v>20000</v>
      </c>
      <c r="AK148" s="40">
        <v>490000</v>
      </c>
      <c r="AL148" s="40">
        <v>160000</v>
      </c>
      <c r="AM148" s="40">
        <v>360000</v>
      </c>
      <c r="AN148" s="40">
        <v>150000</v>
      </c>
      <c r="AO148" s="40">
        <v>315000</v>
      </c>
      <c r="AP148" s="40">
        <v>0</v>
      </c>
      <c r="AQ148" s="40">
        <v>110000</v>
      </c>
      <c r="AR148" s="40">
        <v>450000</v>
      </c>
      <c r="AS148" s="40">
        <v>330000</v>
      </c>
      <c r="AT148" s="40">
        <v>570000</v>
      </c>
      <c r="AU148" s="40">
        <v>400000</v>
      </c>
      <c r="AV148" s="40">
        <v>0</v>
      </c>
      <c r="AW148" s="40">
        <v>40000</v>
      </c>
      <c r="AX148" s="40">
        <v>170000</v>
      </c>
      <c r="AY148" s="40">
        <v>320000</v>
      </c>
      <c r="AZ148" s="40">
        <v>120000</v>
      </c>
      <c r="BA148" s="40">
        <v>310000</v>
      </c>
      <c r="BB148" s="40">
        <v>110000</v>
      </c>
      <c r="BC148" s="40">
        <v>630000</v>
      </c>
      <c r="BD148" s="40">
        <v>370000</v>
      </c>
      <c r="BE148" s="40">
        <v>0</v>
      </c>
      <c r="BF148" s="40">
        <v>120000</v>
      </c>
      <c r="BG148" s="40">
        <v>520000</v>
      </c>
      <c r="BH148" s="40">
        <v>120000</v>
      </c>
      <c r="BI148" s="40">
        <v>180000</v>
      </c>
      <c r="BJ148" s="40">
        <v>190000</v>
      </c>
      <c r="BK148" s="40">
        <v>120000</v>
      </c>
      <c r="BL148" s="40">
        <v>70000</v>
      </c>
      <c r="BM148" s="40">
        <v>360000</v>
      </c>
      <c r="BN148" s="40">
        <v>50000</v>
      </c>
      <c r="BO148" s="40">
        <v>520000</v>
      </c>
      <c r="BP148" s="40">
        <v>590000</v>
      </c>
      <c r="BQ148" s="40">
        <v>330000</v>
      </c>
      <c r="BR148" s="40">
        <v>870000</v>
      </c>
      <c r="BS148" s="40">
        <v>120000</v>
      </c>
      <c r="BT148" s="40">
        <v>240000</v>
      </c>
      <c r="BU148" s="40">
        <v>300000</v>
      </c>
      <c r="BV148" s="40">
        <v>0</v>
      </c>
      <c r="BW148" s="40">
        <v>120000</v>
      </c>
      <c r="BX148" s="40">
        <v>350000</v>
      </c>
      <c r="BY148" s="40">
        <v>110000</v>
      </c>
      <c r="BZ148" s="40">
        <v>140000</v>
      </c>
      <c r="CA148" s="40">
        <v>310000</v>
      </c>
      <c r="CB148" s="40">
        <v>240000</v>
      </c>
      <c r="CC148" s="40">
        <v>170000</v>
      </c>
      <c r="CD148" s="40">
        <v>240000</v>
      </c>
      <c r="CE148" s="40">
        <v>140000</v>
      </c>
      <c r="CF148" s="40">
        <v>0</v>
      </c>
      <c r="CG148" s="40">
        <v>30000</v>
      </c>
      <c r="CH148" s="40">
        <v>360000</v>
      </c>
      <c r="CI148" s="40">
        <v>120000</v>
      </c>
      <c r="CJ148" s="40">
        <v>140000</v>
      </c>
      <c r="CK148" s="40">
        <v>210000</v>
      </c>
      <c r="CL148" s="40">
        <v>120000</v>
      </c>
      <c r="CO148" t="str">
        <f>VLOOKUP(A148,[1]รายการ!$A$14:$D$161,3,FALSE)</f>
        <v>LC</v>
      </c>
      <c r="CP148" t="str">
        <f>VLOOKUP(A148,[1]รายการ!$A$14:$D$161,4,FALSE)</f>
        <v>บำรุง</v>
      </c>
    </row>
    <row r="149" spans="1:94" s="36" customFormat="1">
      <c r="A149" s="39" t="s">
        <v>2088</v>
      </c>
      <c r="B149" s="39" t="s">
        <v>2089</v>
      </c>
      <c r="C149" s="40">
        <v>1780000</v>
      </c>
      <c r="D149" s="40">
        <v>120000</v>
      </c>
      <c r="E149" s="40">
        <v>0</v>
      </c>
      <c r="F149" s="40">
        <v>120000</v>
      </c>
      <c r="G149" s="40">
        <v>60000</v>
      </c>
      <c r="H149" s="40">
        <v>60000</v>
      </c>
      <c r="I149" s="40">
        <v>80000</v>
      </c>
      <c r="J149" s="40">
        <v>350000</v>
      </c>
      <c r="K149" s="40">
        <v>120000</v>
      </c>
      <c r="L149" s="40">
        <v>240000</v>
      </c>
      <c r="M149" s="40">
        <v>290000</v>
      </c>
      <c r="N149" s="40">
        <v>120000</v>
      </c>
      <c r="O149" s="40">
        <v>725000</v>
      </c>
      <c r="P149" s="40">
        <v>180000</v>
      </c>
      <c r="Q149" s="40">
        <v>240000</v>
      </c>
      <c r="R149" s="40">
        <v>360000</v>
      </c>
      <c r="S149" s="40">
        <v>255000</v>
      </c>
      <c r="T149" s="40">
        <v>180000</v>
      </c>
      <c r="U149" s="40">
        <v>125000</v>
      </c>
      <c r="V149" s="40">
        <v>105000</v>
      </c>
      <c r="W149" s="40">
        <v>1000000</v>
      </c>
      <c r="X149" s="40">
        <v>55000</v>
      </c>
      <c r="Y149" s="40">
        <v>0</v>
      </c>
      <c r="Z149" s="40">
        <v>300000</v>
      </c>
      <c r="AA149" s="40">
        <v>180000</v>
      </c>
      <c r="AB149" s="40">
        <v>210000</v>
      </c>
      <c r="AC149" s="40">
        <v>240000</v>
      </c>
      <c r="AD149" s="40">
        <v>350000</v>
      </c>
      <c r="AE149" s="40">
        <v>200000</v>
      </c>
      <c r="AF149" s="40">
        <v>200000</v>
      </c>
      <c r="AG149" s="40">
        <v>230000</v>
      </c>
      <c r="AH149" s="40">
        <v>405000</v>
      </c>
      <c r="AI149" s="40">
        <v>10000</v>
      </c>
      <c r="AJ149" s="40">
        <v>0</v>
      </c>
      <c r="AK149" s="40">
        <v>1910000</v>
      </c>
      <c r="AL149" s="40">
        <v>180000</v>
      </c>
      <c r="AM149" s="40">
        <v>180000</v>
      </c>
      <c r="AN149" s="40">
        <v>410000</v>
      </c>
      <c r="AO149" s="40">
        <v>156500</v>
      </c>
      <c r="AP149" s="40">
        <v>240000</v>
      </c>
      <c r="AQ149" s="40">
        <v>115000</v>
      </c>
      <c r="AR149" s="40">
        <v>350000</v>
      </c>
      <c r="AS149" s="40">
        <v>170000</v>
      </c>
      <c r="AT149" s="40">
        <v>285000</v>
      </c>
      <c r="AU149" s="40">
        <v>85000</v>
      </c>
      <c r="AV149" s="40">
        <v>90000</v>
      </c>
      <c r="AW149" s="40">
        <v>135000</v>
      </c>
      <c r="AX149" s="40">
        <v>120000</v>
      </c>
      <c r="AY149" s="40">
        <v>125000</v>
      </c>
      <c r="AZ149" s="40">
        <v>145000</v>
      </c>
      <c r="BA149" s="40">
        <v>895000</v>
      </c>
      <c r="BB149" s="40">
        <v>60000</v>
      </c>
      <c r="BC149" s="40">
        <v>805000</v>
      </c>
      <c r="BD149" s="40">
        <v>605000</v>
      </c>
      <c r="BE149" s="40">
        <v>125000</v>
      </c>
      <c r="BF149" s="40">
        <v>240000</v>
      </c>
      <c r="BG149" s="40">
        <v>910000</v>
      </c>
      <c r="BH149" s="40">
        <v>180000</v>
      </c>
      <c r="BI149" s="40">
        <v>60000</v>
      </c>
      <c r="BJ149" s="40">
        <v>65000</v>
      </c>
      <c r="BK149" s="40">
        <v>185000</v>
      </c>
      <c r="BL149" s="40">
        <v>545000</v>
      </c>
      <c r="BM149" s="40">
        <v>260000</v>
      </c>
      <c r="BN149" s="40">
        <v>100000</v>
      </c>
      <c r="BO149" s="40">
        <v>335000</v>
      </c>
      <c r="BP149" s="40">
        <v>240000</v>
      </c>
      <c r="BQ149" s="40">
        <v>300000</v>
      </c>
      <c r="BR149" s="40">
        <v>3195000</v>
      </c>
      <c r="BS149" s="40">
        <v>350000</v>
      </c>
      <c r="BT149" s="40">
        <v>300000</v>
      </c>
      <c r="BU149" s="40">
        <v>740000</v>
      </c>
      <c r="BV149" s="40">
        <v>185000</v>
      </c>
      <c r="BW149" s="40">
        <v>260000</v>
      </c>
      <c r="BX149" s="40">
        <v>345000</v>
      </c>
      <c r="BY149" s="40">
        <v>75000</v>
      </c>
      <c r="BZ149" s="40">
        <v>120000</v>
      </c>
      <c r="CA149" s="40">
        <v>110000</v>
      </c>
      <c r="CB149" s="40">
        <v>129000</v>
      </c>
      <c r="CC149" s="40">
        <v>320000</v>
      </c>
      <c r="CD149" s="40">
        <v>315000</v>
      </c>
      <c r="CE149" s="40">
        <v>350000</v>
      </c>
      <c r="CF149" s="40">
        <v>0</v>
      </c>
      <c r="CG149" s="40">
        <v>145000</v>
      </c>
      <c r="CH149" s="40">
        <v>260000</v>
      </c>
      <c r="CI149" s="40">
        <v>120000</v>
      </c>
      <c r="CJ149" s="40">
        <v>360000</v>
      </c>
      <c r="CK149" s="40">
        <v>75000</v>
      </c>
      <c r="CL149" s="40">
        <v>120000</v>
      </c>
      <c r="CO149" t="str">
        <f>VLOOKUP(A149,[1]รายการ!$A$14:$D$161,3,FALSE)</f>
        <v>LC</v>
      </c>
      <c r="CP149" t="str">
        <f>VLOOKUP(A149,[1]รายการ!$A$14:$D$161,4,FALSE)</f>
        <v>บำรุง</v>
      </c>
    </row>
    <row r="150" spans="1:94" s="36" customFormat="1">
      <c r="A150" s="39" t="s">
        <v>2090</v>
      </c>
      <c r="B150" s="39" t="s">
        <v>2091</v>
      </c>
      <c r="C150" s="40">
        <v>71848632.090000004</v>
      </c>
      <c r="D150" s="40">
        <v>8120106</v>
      </c>
      <c r="E150" s="40">
        <v>8224531</v>
      </c>
      <c r="F150" s="40">
        <v>5717752</v>
      </c>
      <c r="G150" s="40">
        <v>1057160</v>
      </c>
      <c r="H150" s="40">
        <v>9787186.25</v>
      </c>
      <c r="I150" s="40">
        <v>15049700</v>
      </c>
      <c r="J150" s="40">
        <v>20222325.059999999</v>
      </c>
      <c r="K150" s="40">
        <v>10668288.5</v>
      </c>
      <c r="L150" s="40">
        <v>12995000</v>
      </c>
      <c r="M150" s="40">
        <v>26664292</v>
      </c>
      <c r="N150" s="40">
        <v>5035975</v>
      </c>
      <c r="O150" s="40">
        <v>55779603.75</v>
      </c>
      <c r="P150" s="40">
        <v>10108060.75</v>
      </c>
      <c r="Q150" s="40">
        <v>27849385.5</v>
      </c>
      <c r="R150" s="40">
        <v>25960873.75</v>
      </c>
      <c r="S150" s="40">
        <v>10482231.75</v>
      </c>
      <c r="T150" s="40">
        <v>10654452.369999999</v>
      </c>
      <c r="U150" s="40">
        <v>12884944</v>
      </c>
      <c r="V150" s="40">
        <v>7205267.4800000004</v>
      </c>
      <c r="W150" s="40">
        <v>89318110.959999993</v>
      </c>
      <c r="X150" s="40">
        <v>10098472</v>
      </c>
      <c r="Y150" s="40">
        <v>200385</v>
      </c>
      <c r="Z150" s="40">
        <v>13952311.25</v>
      </c>
      <c r="AA150" s="40">
        <v>6795660</v>
      </c>
      <c r="AB150" s="40">
        <v>7645317.5</v>
      </c>
      <c r="AC150" s="40">
        <v>7628290</v>
      </c>
      <c r="AD150" s="40">
        <v>21165197</v>
      </c>
      <c r="AE150" s="40">
        <v>8362998</v>
      </c>
      <c r="AF150" s="40">
        <v>7379955</v>
      </c>
      <c r="AG150" s="40">
        <v>13521583</v>
      </c>
      <c r="AH150" s="40">
        <v>8689275</v>
      </c>
      <c r="AI150" s="40">
        <v>1576230</v>
      </c>
      <c r="AJ150" s="40">
        <v>5928280.5</v>
      </c>
      <c r="AK150" s="40">
        <v>185073685.81999999</v>
      </c>
      <c r="AL150" s="40">
        <v>6806292.5</v>
      </c>
      <c r="AM150" s="40">
        <v>7337547.5</v>
      </c>
      <c r="AN150" s="40">
        <v>11283837.5</v>
      </c>
      <c r="AO150" s="40">
        <v>13297887.5</v>
      </c>
      <c r="AP150" s="40">
        <v>8142556.25</v>
      </c>
      <c r="AQ150" s="40">
        <v>3649575</v>
      </c>
      <c r="AR150" s="40">
        <v>31517074.5</v>
      </c>
      <c r="AS150" s="40">
        <v>6641596</v>
      </c>
      <c r="AT150" s="40">
        <v>13940475</v>
      </c>
      <c r="AU150" s="40">
        <v>11484572.6</v>
      </c>
      <c r="AV150" s="40">
        <v>6400595</v>
      </c>
      <c r="AW150" s="40">
        <v>5043498.25</v>
      </c>
      <c r="AX150" s="40">
        <v>7085314</v>
      </c>
      <c r="AY150" s="40">
        <v>6501784</v>
      </c>
      <c r="AZ150" s="40">
        <v>6913814</v>
      </c>
      <c r="BA150" s="40">
        <v>41171156.25</v>
      </c>
      <c r="BB150" s="40">
        <v>6701437.5</v>
      </c>
      <c r="BC150" s="40">
        <v>77534010.510000005</v>
      </c>
      <c r="BD150" s="40">
        <v>26037796</v>
      </c>
      <c r="BE150" s="40">
        <v>9026844.5</v>
      </c>
      <c r="BF150" s="40">
        <v>9631592.5</v>
      </c>
      <c r="BG150" s="40">
        <v>73159596.75</v>
      </c>
      <c r="BH150" s="40">
        <v>6379087</v>
      </c>
      <c r="BI150" s="40">
        <v>7194445</v>
      </c>
      <c r="BJ150" s="40">
        <v>9996951</v>
      </c>
      <c r="BK150" s="40">
        <v>9569434.75</v>
      </c>
      <c r="BL150" s="40">
        <v>59944877.5</v>
      </c>
      <c r="BM150" s="40">
        <v>15410855</v>
      </c>
      <c r="BN150" s="40">
        <v>10084266</v>
      </c>
      <c r="BO150" s="40">
        <v>19102718</v>
      </c>
      <c r="BP150" s="40">
        <v>12022185</v>
      </c>
      <c r="BQ150" s="40">
        <v>9475101.25</v>
      </c>
      <c r="BR150" s="40">
        <v>260479386.28999999</v>
      </c>
      <c r="BS150" s="40">
        <v>9984451.25</v>
      </c>
      <c r="BT150" s="40">
        <v>12781220</v>
      </c>
      <c r="BU150" s="40">
        <v>50569037.5</v>
      </c>
      <c r="BV150" s="40">
        <v>2749540</v>
      </c>
      <c r="BW150" s="40">
        <v>8838782</v>
      </c>
      <c r="BX150" s="40">
        <v>23994863.5</v>
      </c>
      <c r="BY150" s="40">
        <v>5763820</v>
      </c>
      <c r="BZ150" s="40">
        <v>7837298.5</v>
      </c>
      <c r="CA150" s="40">
        <v>9400156.25</v>
      </c>
      <c r="CB150" s="40">
        <v>8466175</v>
      </c>
      <c r="CC150" s="40">
        <v>23376043.5</v>
      </c>
      <c r="CD150" s="40">
        <v>10039903.5</v>
      </c>
      <c r="CE150" s="40">
        <v>17801214.5</v>
      </c>
      <c r="CF150" s="40">
        <v>7875980</v>
      </c>
      <c r="CG150" s="40">
        <v>4851500</v>
      </c>
      <c r="CH150" s="40">
        <v>6526228</v>
      </c>
      <c r="CI150" s="40">
        <v>5841406</v>
      </c>
      <c r="CJ150" s="40">
        <v>33567943</v>
      </c>
      <c r="CK150" s="40">
        <v>6218453</v>
      </c>
      <c r="CL150" s="40">
        <v>4412120</v>
      </c>
      <c r="CO150" t="str">
        <f>VLOOKUP(A150,[1]รายการ!$A$14:$D$161,3,FALSE)</f>
        <v>LC</v>
      </c>
      <c r="CP150" t="str">
        <f>VLOOKUP(A150,[1]รายการ!$A$14:$D$161,4,FALSE)</f>
        <v>บำรุง</v>
      </c>
    </row>
    <row r="151" spans="1:94" s="36" customFormat="1">
      <c r="A151" s="39" t="s">
        <v>2092</v>
      </c>
      <c r="B151" s="39" t="s">
        <v>2093</v>
      </c>
      <c r="C151" s="40">
        <v>5904792.5</v>
      </c>
      <c r="D151" s="40">
        <v>938220</v>
      </c>
      <c r="E151" s="40">
        <v>1998530</v>
      </c>
      <c r="F151" s="40">
        <v>670000</v>
      </c>
      <c r="G151" s="40">
        <v>39650</v>
      </c>
      <c r="H151" s="40">
        <v>457580</v>
      </c>
      <c r="I151" s="40">
        <v>878340</v>
      </c>
      <c r="J151" s="40">
        <v>264130</v>
      </c>
      <c r="K151" s="40">
        <v>1135255</v>
      </c>
      <c r="L151" s="40">
        <v>1880442.5</v>
      </c>
      <c r="M151" s="40">
        <v>484030</v>
      </c>
      <c r="N151" s="40">
        <v>381877.5</v>
      </c>
      <c r="O151" s="40">
        <v>5767202.8200000003</v>
      </c>
      <c r="P151" s="40">
        <v>843745</v>
      </c>
      <c r="Q151" s="40">
        <v>4142240</v>
      </c>
      <c r="R151" s="40">
        <v>1701012.88</v>
      </c>
      <c r="S151" s="40">
        <v>1382592</v>
      </c>
      <c r="T151" s="40">
        <v>728145.25</v>
      </c>
      <c r="U151" s="40">
        <v>796462.56</v>
      </c>
      <c r="V151" s="40">
        <v>855012.07</v>
      </c>
      <c r="W151" s="40">
        <v>6663082.6699999999</v>
      </c>
      <c r="X151" s="40">
        <v>177622.5</v>
      </c>
      <c r="Y151" s="40">
        <v>0</v>
      </c>
      <c r="Z151" s="40">
        <v>271560</v>
      </c>
      <c r="AA151" s="40">
        <v>0</v>
      </c>
      <c r="AB151" s="40">
        <v>70320</v>
      </c>
      <c r="AC151" s="40">
        <v>0</v>
      </c>
      <c r="AD151" s="40">
        <v>868710</v>
      </c>
      <c r="AE151" s="40">
        <v>0</v>
      </c>
      <c r="AF151" s="40">
        <v>211560</v>
      </c>
      <c r="AG151" s="40">
        <v>3312846.25</v>
      </c>
      <c r="AH151" s="40">
        <v>330100</v>
      </c>
      <c r="AI151" s="40">
        <v>0</v>
      </c>
      <c r="AJ151" s="40">
        <v>1127572.5</v>
      </c>
      <c r="AK151" s="40">
        <v>15327000</v>
      </c>
      <c r="AL151" s="40">
        <v>1333108.75</v>
      </c>
      <c r="AM151" s="40">
        <v>363055</v>
      </c>
      <c r="AN151" s="40">
        <v>2472177.5</v>
      </c>
      <c r="AO151" s="40">
        <v>0</v>
      </c>
      <c r="AP151" s="40">
        <v>113080</v>
      </c>
      <c r="AQ151" s="40">
        <v>382180</v>
      </c>
      <c r="AR151" s="40">
        <v>3529455</v>
      </c>
      <c r="AS151" s="40">
        <v>1045394.5</v>
      </c>
      <c r="AT151" s="40">
        <v>2256960</v>
      </c>
      <c r="AU151" s="40">
        <v>258530</v>
      </c>
      <c r="AV151" s="40">
        <v>168320</v>
      </c>
      <c r="AW151" s="40">
        <v>485810</v>
      </c>
      <c r="AX151" s="40">
        <v>344080</v>
      </c>
      <c r="AY151" s="40">
        <v>490390</v>
      </c>
      <c r="AZ151" s="40">
        <v>980517</v>
      </c>
      <c r="BA151" s="40">
        <v>0</v>
      </c>
      <c r="BB151" s="40">
        <v>259550</v>
      </c>
      <c r="BC151" s="40">
        <v>24435329</v>
      </c>
      <c r="BD151" s="40">
        <v>1214600</v>
      </c>
      <c r="BE151" s="40">
        <v>420000</v>
      </c>
      <c r="BF151" s="40">
        <v>1015855</v>
      </c>
      <c r="BG151" s="40">
        <v>4948389</v>
      </c>
      <c r="BH151" s="40">
        <v>419860</v>
      </c>
      <c r="BI151" s="40">
        <v>1096752.5</v>
      </c>
      <c r="BJ151" s="40">
        <v>1413822</v>
      </c>
      <c r="BK151" s="40">
        <v>508183</v>
      </c>
      <c r="BL151" s="40">
        <v>9084225</v>
      </c>
      <c r="BM151" s="40">
        <v>2913045</v>
      </c>
      <c r="BN151" s="40">
        <v>1402650</v>
      </c>
      <c r="BO151" s="40">
        <v>2752204</v>
      </c>
      <c r="BP151" s="40">
        <v>1109180</v>
      </c>
      <c r="BQ151" s="40">
        <v>846800</v>
      </c>
      <c r="BR151" s="40">
        <v>73825988.510000005</v>
      </c>
      <c r="BS151" s="40">
        <v>1591107</v>
      </c>
      <c r="BT151" s="40">
        <v>693080</v>
      </c>
      <c r="BU151" s="40">
        <v>5388633</v>
      </c>
      <c r="BV151" s="40">
        <v>190759</v>
      </c>
      <c r="BW151" s="40">
        <v>942940</v>
      </c>
      <c r="BX151" s="40">
        <v>4881230</v>
      </c>
      <c r="BY151" s="40">
        <v>1318550</v>
      </c>
      <c r="BZ151" s="40">
        <v>799580</v>
      </c>
      <c r="CA151" s="40">
        <v>0</v>
      </c>
      <c r="CB151" s="40">
        <v>2144910</v>
      </c>
      <c r="CC151" s="40">
        <v>3744005</v>
      </c>
      <c r="CD151" s="40">
        <v>1289915</v>
      </c>
      <c r="CE151" s="40">
        <v>2686447.12</v>
      </c>
      <c r="CF151" s="40">
        <v>305405</v>
      </c>
      <c r="CG151" s="40">
        <v>907655</v>
      </c>
      <c r="CH151" s="40">
        <v>969719.25</v>
      </c>
      <c r="CI151" s="40">
        <v>1369368</v>
      </c>
      <c r="CJ151" s="40">
        <v>954042.5</v>
      </c>
      <c r="CK151" s="40">
        <v>1072212</v>
      </c>
      <c r="CL151" s="40">
        <v>667937.5</v>
      </c>
      <c r="CO151" t="str">
        <f>VLOOKUP(A151,[1]รายการ!$A$14:$D$161,3,FALSE)</f>
        <v>LC</v>
      </c>
      <c r="CP151" t="str">
        <f>VLOOKUP(A151,[1]รายการ!$A$14:$D$161,4,FALSE)</f>
        <v>บำรุง</v>
      </c>
    </row>
    <row r="152" spans="1:94" s="36" customFormat="1">
      <c r="A152" s="39" t="s">
        <v>2094</v>
      </c>
      <c r="B152" s="39" t="s">
        <v>2095</v>
      </c>
      <c r="C152" s="40">
        <v>0</v>
      </c>
      <c r="D152" s="40">
        <v>0</v>
      </c>
      <c r="E152" s="40">
        <v>0</v>
      </c>
      <c r="F152" s="40">
        <v>0</v>
      </c>
      <c r="G152" s="40">
        <v>0</v>
      </c>
      <c r="H152" s="40">
        <v>0</v>
      </c>
      <c r="I152" s="40">
        <v>484940</v>
      </c>
      <c r="J152" s="40">
        <v>0</v>
      </c>
      <c r="K152" s="40">
        <v>0</v>
      </c>
      <c r="L152" s="40">
        <v>0</v>
      </c>
      <c r="M152" s="40">
        <v>0</v>
      </c>
      <c r="N152" s="40">
        <v>0</v>
      </c>
      <c r="O152" s="40">
        <v>0</v>
      </c>
      <c r="P152" s="40">
        <v>0</v>
      </c>
      <c r="Q152" s="40">
        <v>0</v>
      </c>
      <c r="R152" s="40">
        <v>0</v>
      </c>
      <c r="S152" s="40">
        <v>0</v>
      </c>
      <c r="T152" s="40">
        <v>0</v>
      </c>
      <c r="U152" s="40">
        <v>0</v>
      </c>
      <c r="V152" s="40">
        <v>0</v>
      </c>
      <c r="W152" s="40">
        <v>0</v>
      </c>
      <c r="X152" s="40">
        <v>0</v>
      </c>
      <c r="Y152" s="40">
        <v>0</v>
      </c>
      <c r="Z152" s="40">
        <v>0</v>
      </c>
      <c r="AA152" s="40">
        <v>0</v>
      </c>
      <c r="AB152" s="40">
        <v>0</v>
      </c>
      <c r="AC152" s="40">
        <v>0</v>
      </c>
      <c r="AD152" s="40">
        <v>145040</v>
      </c>
      <c r="AE152" s="40">
        <v>0</v>
      </c>
      <c r="AF152" s="40">
        <v>0</v>
      </c>
      <c r="AG152" s="40">
        <v>0</v>
      </c>
      <c r="AH152" s="40">
        <v>0</v>
      </c>
      <c r="AI152" s="40">
        <v>0</v>
      </c>
      <c r="AJ152" s="40">
        <v>0</v>
      </c>
      <c r="AK152" s="40">
        <v>0</v>
      </c>
      <c r="AL152" s="40">
        <v>0</v>
      </c>
      <c r="AM152" s="40">
        <v>0</v>
      </c>
      <c r="AN152" s="40">
        <v>1126140</v>
      </c>
      <c r="AO152" s="40">
        <v>0</v>
      </c>
      <c r="AP152" s="40">
        <v>0</v>
      </c>
      <c r="AQ152" s="40">
        <v>0</v>
      </c>
      <c r="AR152" s="40">
        <v>34347</v>
      </c>
      <c r="AS152" s="40">
        <v>180</v>
      </c>
      <c r="AT152" s="40">
        <v>0</v>
      </c>
      <c r="AU152" s="40">
        <v>0</v>
      </c>
      <c r="AV152" s="40">
        <v>0</v>
      </c>
      <c r="AW152" s="40">
        <v>0</v>
      </c>
      <c r="AX152" s="40">
        <v>0</v>
      </c>
      <c r="AY152" s="40">
        <v>0</v>
      </c>
      <c r="AZ152" s="40">
        <v>0</v>
      </c>
      <c r="BA152" s="40">
        <v>0</v>
      </c>
      <c r="BB152" s="40">
        <v>0</v>
      </c>
      <c r="BC152" s="40">
        <v>12880</v>
      </c>
      <c r="BD152" s="40">
        <v>0</v>
      </c>
      <c r="BE152" s="40">
        <v>0</v>
      </c>
      <c r="BF152" s="40">
        <v>0</v>
      </c>
      <c r="BG152" s="40">
        <v>1053354.75</v>
      </c>
      <c r="BH152" s="40">
        <v>0</v>
      </c>
      <c r="BI152" s="40">
        <v>0</v>
      </c>
      <c r="BJ152" s="40">
        <v>0</v>
      </c>
      <c r="BK152" s="40">
        <v>0</v>
      </c>
      <c r="BL152" s="40">
        <v>3695430</v>
      </c>
      <c r="BM152" s="40">
        <v>0</v>
      </c>
      <c r="BN152" s="40">
        <v>0</v>
      </c>
      <c r="BO152" s="40">
        <v>0</v>
      </c>
      <c r="BP152" s="40">
        <v>0</v>
      </c>
      <c r="BQ152" s="40">
        <v>0</v>
      </c>
      <c r="BR152" s="40">
        <v>0</v>
      </c>
      <c r="BS152" s="40">
        <v>0</v>
      </c>
      <c r="BT152" s="40">
        <v>0</v>
      </c>
      <c r="BU152" s="40">
        <v>0</v>
      </c>
      <c r="BV152" s="40">
        <v>0</v>
      </c>
      <c r="BW152" s="40">
        <v>0</v>
      </c>
      <c r="BX152" s="40">
        <v>0</v>
      </c>
      <c r="BY152" s="40">
        <v>0</v>
      </c>
      <c r="BZ152" s="40">
        <v>0</v>
      </c>
      <c r="CA152" s="40">
        <v>0</v>
      </c>
      <c r="CB152" s="40">
        <v>0</v>
      </c>
      <c r="CC152" s="40">
        <v>0</v>
      </c>
      <c r="CD152" s="40">
        <v>0</v>
      </c>
      <c r="CE152" s="40">
        <v>0</v>
      </c>
      <c r="CF152" s="40">
        <v>0</v>
      </c>
      <c r="CG152" s="40">
        <v>0</v>
      </c>
      <c r="CH152" s="40">
        <v>0</v>
      </c>
      <c r="CI152" s="40">
        <v>0</v>
      </c>
      <c r="CJ152" s="40">
        <v>0</v>
      </c>
      <c r="CK152" s="40">
        <v>0</v>
      </c>
      <c r="CL152" s="40">
        <v>0</v>
      </c>
      <c r="CO152" t="str">
        <f>VLOOKUP(A152,[1]รายการ!$A$14:$D$161,3,FALSE)</f>
        <v>LC</v>
      </c>
      <c r="CP152" t="str">
        <f>VLOOKUP(A152,[1]รายการ!$A$14:$D$161,4,FALSE)</f>
        <v>บำรุง</v>
      </c>
    </row>
    <row r="153" spans="1:94">
      <c r="A153" s="38" t="s">
        <v>2258</v>
      </c>
      <c r="B153" s="38" t="s">
        <v>2259</v>
      </c>
      <c r="C153" s="37">
        <v>85000</v>
      </c>
      <c r="D153" s="37">
        <v>0</v>
      </c>
      <c r="E153" s="37">
        <v>26250</v>
      </c>
      <c r="F153" s="37">
        <v>31350</v>
      </c>
      <c r="G153" s="37">
        <v>0</v>
      </c>
      <c r="H153" s="37">
        <v>0</v>
      </c>
      <c r="I153" s="37">
        <v>0</v>
      </c>
      <c r="J153" s="37">
        <v>0</v>
      </c>
      <c r="K153" s="37">
        <v>37650</v>
      </c>
      <c r="L153" s="37">
        <v>19050</v>
      </c>
      <c r="M153" s="37">
        <v>0</v>
      </c>
      <c r="N153" s="37">
        <v>0</v>
      </c>
      <c r="O153" s="37">
        <v>56000</v>
      </c>
      <c r="P153" s="37">
        <v>6300</v>
      </c>
      <c r="Q153" s="37">
        <v>28800</v>
      </c>
      <c r="R153" s="37">
        <v>13500</v>
      </c>
      <c r="S153" s="37">
        <v>5400</v>
      </c>
      <c r="T153" s="37">
        <v>12600</v>
      </c>
      <c r="U153" s="37">
        <v>10800</v>
      </c>
      <c r="V153" s="37">
        <v>7200</v>
      </c>
      <c r="W153" s="37">
        <v>77000</v>
      </c>
      <c r="X153" s="37">
        <v>5100</v>
      </c>
      <c r="Y153" s="37">
        <v>8400</v>
      </c>
      <c r="Z153" s="37">
        <v>0</v>
      </c>
      <c r="AA153" s="37">
        <v>750</v>
      </c>
      <c r="AB153" s="37">
        <v>2450</v>
      </c>
      <c r="AC153" s="37">
        <v>0</v>
      </c>
      <c r="AD153" s="37">
        <v>10200</v>
      </c>
      <c r="AE153" s="37">
        <v>5550</v>
      </c>
      <c r="AF153" s="37">
        <v>0</v>
      </c>
      <c r="AG153" s="37">
        <v>0</v>
      </c>
      <c r="AH153" s="37">
        <v>7950</v>
      </c>
      <c r="AI153" s="37">
        <v>0</v>
      </c>
      <c r="AJ153" s="37">
        <v>6750</v>
      </c>
      <c r="AK153" s="37">
        <v>41000</v>
      </c>
      <c r="AL153" s="37">
        <v>0</v>
      </c>
      <c r="AM153" s="37">
        <v>10650</v>
      </c>
      <c r="AN153" s="37">
        <v>27950</v>
      </c>
      <c r="AO153" s="37">
        <v>16000</v>
      </c>
      <c r="AP153" s="37">
        <v>6300</v>
      </c>
      <c r="AQ153" s="37">
        <v>5550</v>
      </c>
      <c r="AR153" s="37">
        <v>39000</v>
      </c>
      <c r="AS153" s="37">
        <v>6250</v>
      </c>
      <c r="AT153" s="37">
        <v>26700</v>
      </c>
      <c r="AU153" s="37">
        <v>17850</v>
      </c>
      <c r="AV153" s="37">
        <v>7200</v>
      </c>
      <c r="AW153" s="37">
        <v>4350</v>
      </c>
      <c r="AX153" s="37">
        <v>0</v>
      </c>
      <c r="AY153" s="37">
        <v>13500</v>
      </c>
      <c r="AZ153" s="37">
        <v>0</v>
      </c>
      <c r="BA153" s="37">
        <v>38000</v>
      </c>
      <c r="BB153" s="37">
        <v>8400</v>
      </c>
      <c r="BC153" s="37">
        <v>50000</v>
      </c>
      <c r="BD153" s="37">
        <v>34150</v>
      </c>
      <c r="BE153" s="37">
        <v>9600</v>
      </c>
      <c r="BF153" s="37">
        <v>0</v>
      </c>
      <c r="BG153" s="37">
        <v>0</v>
      </c>
      <c r="BH153" s="37">
        <v>11100</v>
      </c>
      <c r="BI153" s="37">
        <v>0</v>
      </c>
      <c r="BJ153" s="37">
        <v>0</v>
      </c>
      <c r="BK153" s="37">
        <v>26100</v>
      </c>
      <c r="BL153" s="37">
        <v>77000</v>
      </c>
      <c r="BM153" s="37">
        <v>15100</v>
      </c>
      <c r="BN153" s="37">
        <v>13000</v>
      </c>
      <c r="BO153" s="37">
        <v>55550</v>
      </c>
      <c r="BP153" s="37">
        <v>45800</v>
      </c>
      <c r="BQ153" s="37">
        <v>28100</v>
      </c>
      <c r="BR153" s="37">
        <v>233000</v>
      </c>
      <c r="BS153" s="37">
        <v>0</v>
      </c>
      <c r="BT153" s="37">
        <v>0</v>
      </c>
      <c r="BU153" s="37">
        <v>54000</v>
      </c>
      <c r="BV153" s="37">
        <v>0</v>
      </c>
      <c r="BW153" s="37">
        <v>0</v>
      </c>
      <c r="BX153" s="37">
        <v>0</v>
      </c>
      <c r="BY153" s="37">
        <v>0</v>
      </c>
      <c r="BZ153" s="37">
        <v>0</v>
      </c>
      <c r="CA153" s="37">
        <v>0</v>
      </c>
      <c r="CB153" s="37">
        <v>0</v>
      </c>
      <c r="CC153" s="37">
        <v>42850</v>
      </c>
      <c r="CD153" s="37">
        <v>0</v>
      </c>
      <c r="CE153" s="37">
        <v>24600</v>
      </c>
      <c r="CF153" s="37">
        <v>0</v>
      </c>
      <c r="CG153" s="37">
        <v>0</v>
      </c>
      <c r="CH153" s="37">
        <v>4200</v>
      </c>
      <c r="CI153" s="37">
        <v>0</v>
      </c>
      <c r="CJ153" s="37">
        <v>64350</v>
      </c>
      <c r="CK153" s="37">
        <v>0</v>
      </c>
      <c r="CL153" s="37">
        <v>0</v>
      </c>
      <c r="CO153" t="str">
        <f>VLOOKUP(A153,[1]รายการ!$A$14:$D$161,3,FALSE)</f>
        <v>LC</v>
      </c>
      <c r="CP153" t="str">
        <f>VLOOKUP(A153,[1]รายการ!$A$14:$D$161,4,FALSE)</f>
        <v>งปม.</v>
      </c>
    </row>
    <row r="154" spans="1:94" s="36" customFormat="1">
      <c r="A154" s="39" t="s">
        <v>2096</v>
      </c>
      <c r="B154" s="39" t="s">
        <v>2097</v>
      </c>
      <c r="C154" s="40">
        <v>0</v>
      </c>
      <c r="D154" s="40">
        <v>13200</v>
      </c>
      <c r="E154" s="40">
        <v>2400</v>
      </c>
      <c r="F154" s="40">
        <v>0</v>
      </c>
      <c r="G154" s="40">
        <v>2400</v>
      </c>
      <c r="H154" s="40">
        <v>0</v>
      </c>
      <c r="I154" s="40">
        <v>32300</v>
      </c>
      <c r="J154" s="40">
        <v>48000</v>
      </c>
      <c r="K154" s="40">
        <v>0</v>
      </c>
      <c r="L154" s="40">
        <v>3150</v>
      </c>
      <c r="M154" s="40">
        <v>103200</v>
      </c>
      <c r="N154" s="40">
        <v>6600</v>
      </c>
      <c r="O154" s="40">
        <v>99150</v>
      </c>
      <c r="P154" s="40">
        <v>27150</v>
      </c>
      <c r="Q154" s="40">
        <v>40800</v>
      </c>
      <c r="R154" s="40">
        <v>64050</v>
      </c>
      <c r="S154" s="40">
        <v>24150</v>
      </c>
      <c r="T154" s="40">
        <v>25200</v>
      </c>
      <c r="U154" s="40">
        <v>13200</v>
      </c>
      <c r="V154" s="40">
        <v>0</v>
      </c>
      <c r="W154" s="40">
        <v>182150</v>
      </c>
      <c r="X154" s="40">
        <v>0</v>
      </c>
      <c r="Y154" s="40">
        <v>0</v>
      </c>
      <c r="Z154" s="40">
        <v>29250</v>
      </c>
      <c r="AA154" s="40">
        <v>4500</v>
      </c>
      <c r="AB154" s="40">
        <v>0</v>
      </c>
      <c r="AC154" s="40">
        <v>0</v>
      </c>
      <c r="AD154" s="40">
        <v>0</v>
      </c>
      <c r="AE154" s="40">
        <v>1200</v>
      </c>
      <c r="AF154" s="40">
        <v>0</v>
      </c>
      <c r="AG154" s="40">
        <v>33600</v>
      </c>
      <c r="AH154" s="40">
        <v>0</v>
      </c>
      <c r="AI154" s="40">
        <v>0</v>
      </c>
      <c r="AJ154" s="40">
        <v>15900</v>
      </c>
      <c r="AK154" s="40">
        <v>128400</v>
      </c>
      <c r="AL154" s="40">
        <v>37800</v>
      </c>
      <c r="AM154" s="40">
        <v>14400</v>
      </c>
      <c r="AN154" s="40">
        <v>1600</v>
      </c>
      <c r="AO154" s="40">
        <v>3350</v>
      </c>
      <c r="AP154" s="40">
        <v>26700</v>
      </c>
      <c r="AQ154" s="40">
        <v>8700</v>
      </c>
      <c r="AR154" s="40">
        <v>33150</v>
      </c>
      <c r="AS154" s="40">
        <v>28700</v>
      </c>
      <c r="AT154" s="40">
        <v>0</v>
      </c>
      <c r="AU154" s="40">
        <v>37350</v>
      </c>
      <c r="AV154" s="40">
        <v>13200</v>
      </c>
      <c r="AW154" s="40">
        <v>0</v>
      </c>
      <c r="AX154" s="40">
        <v>42750</v>
      </c>
      <c r="AY154" s="40">
        <v>20550</v>
      </c>
      <c r="AZ154" s="40">
        <v>27600</v>
      </c>
      <c r="BA154" s="40">
        <v>18650</v>
      </c>
      <c r="BB154" s="40">
        <v>19050</v>
      </c>
      <c r="BC154" s="40">
        <v>0</v>
      </c>
      <c r="BD154" s="40">
        <v>45350</v>
      </c>
      <c r="BE154" s="40">
        <v>2400</v>
      </c>
      <c r="BF154" s="40">
        <v>22950</v>
      </c>
      <c r="BG154" s="40">
        <v>0</v>
      </c>
      <c r="BH154" s="40">
        <v>10800</v>
      </c>
      <c r="BI154" s="40">
        <v>1200</v>
      </c>
      <c r="BJ154" s="40">
        <v>38700</v>
      </c>
      <c r="BK154" s="40">
        <v>0</v>
      </c>
      <c r="BL154" s="40">
        <v>0</v>
      </c>
      <c r="BM154" s="40">
        <v>61050</v>
      </c>
      <c r="BN154" s="40">
        <v>21900</v>
      </c>
      <c r="BO154" s="40">
        <v>13950</v>
      </c>
      <c r="BP154" s="40">
        <v>43900</v>
      </c>
      <c r="BQ154" s="40">
        <v>100</v>
      </c>
      <c r="BR154" s="40">
        <v>133150</v>
      </c>
      <c r="BS154" s="40">
        <v>19000</v>
      </c>
      <c r="BT154" s="40">
        <v>55350</v>
      </c>
      <c r="BU154" s="40">
        <v>0</v>
      </c>
      <c r="BV154" s="40">
        <v>0</v>
      </c>
      <c r="BW154" s="40">
        <v>0</v>
      </c>
      <c r="BX154" s="40">
        <v>29000</v>
      </c>
      <c r="BY154" s="40">
        <v>0</v>
      </c>
      <c r="BZ154" s="40">
        <v>21000</v>
      </c>
      <c r="CA154" s="40">
        <v>18300</v>
      </c>
      <c r="CB154" s="40">
        <v>36500</v>
      </c>
      <c r="CC154" s="40">
        <v>29700</v>
      </c>
      <c r="CD154" s="40">
        <v>0</v>
      </c>
      <c r="CE154" s="40">
        <v>0</v>
      </c>
      <c r="CF154" s="40">
        <v>0</v>
      </c>
      <c r="CG154" s="40">
        <v>4800</v>
      </c>
      <c r="CH154" s="40">
        <v>15750</v>
      </c>
      <c r="CI154" s="40">
        <v>0</v>
      </c>
      <c r="CJ154" s="40">
        <v>75900</v>
      </c>
      <c r="CK154" s="40">
        <v>0</v>
      </c>
      <c r="CL154" s="40">
        <v>0</v>
      </c>
      <c r="CO154" t="str">
        <f>VLOOKUP(A154,[1]รายการ!$A$14:$D$161,3,FALSE)</f>
        <v>LC</v>
      </c>
      <c r="CP154" t="str">
        <f>VLOOKUP(A154,[1]รายการ!$A$14:$D$161,4,FALSE)</f>
        <v>บำรุง</v>
      </c>
    </row>
    <row r="155" spans="1:94" s="36" customFormat="1">
      <c r="A155" s="39" t="s">
        <v>2098</v>
      </c>
      <c r="B155" s="39" t="s">
        <v>2099</v>
      </c>
      <c r="C155" s="40">
        <v>840000</v>
      </c>
      <c r="D155" s="40">
        <v>105000</v>
      </c>
      <c r="E155" s="40">
        <v>0</v>
      </c>
      <c r="F155" s="40">
        <v>15000</v>
      </c>
      <c r="G155" s="40">
        <v>40000</v>
      </c>
      <c r="H155" s="40">
        <v>0</v>
      </c>
      <c r="I155" s="40">
        <v>0</v>
      </c>
      <c r="J155" s="40">
        <v>240000</v>
      </c>
      <c r="K155" s="40">
        <v>55000</v>
      </c>
      <c r="L155" s="40">
        <v>45000</v>
      </c>
      <c r="M155" s="40">
        <v>0</v>
      </c>
      <c r="N155" s="40">
        <v>0</v>
      </c>
      <c r="O155" s="40">
        <v>0</v>
      </c>
      <c r="P155" s="40">
        <v>0</v>
      </c>
      <c r="Q155" s="40">
        <v>150000</v>
      </c>
      <c r="R155" s="40">
        <v>470000</v>
      </c>
      <c r="S155" s="40">
        <v>60000</v>
      </c>
      <c r="T155" s="40">
        <v>0</v>
      </c>
      <c r="U155" s="40">
        <v>60000</v>
      </c>
      <c r="V155" s="40">
        <v>0</v>
      </c>
      <c r="W155" s="40">
        <v>3265000</v>
      </c>
      <c r="X155" s="40">
        <v>15000</v>
      </c>
      <c r="Y155" s="40">
        <v>0</v>
      </c>
      <c r="Z155" s="40">
        <v>120000</v>
      </c>
      <c r="AA155" s="40">
        <v>0</v>
      </c>
      <c r="AB155" s="40">
        <v>120000</v>
      </c>
      <c r="AC155" s="40">
        <v>120000</v>
      </c>
      <c r="AD155" s="40">
        <v>465000</v>
      </c>
      <c r="AE155" s="40">
        <v>60000</v>
      </c>
      <c r="AF155" s="40">
        <v>60000</v>
      </c>
      <c r="AG155" s="40">
        <v>60000</v>
      </c>
      <c r="AH155" s="40">
        <v>45000</v>
      </c>
      <c r="AI155" s="40">
        <v>65000</v>
      </c>
      <c r="AJ155" s="40">
        <v>60000</v>
      </c>
      <c r="AK155" s="40">
        <v>1030000</v>
      </c>
      <c r="AL155" s="40">
        <v>0</v>
      </c>
      <c r="AM155" s="40">
        <v>0</v>
      </c>
      <c r="AN155" s="40">
        <v>0</v>
      </c>
      <c r="AO155" s="40">
        <v>0</v>
      </c>
      <c r="AP155" s="40">
        <v>0</v>
      </c>
      <c r="AQ155" s="40">
        <v>0</v>
      </c>
      <c r="AR155" s="40">
        <v>0</v>
      </c>
      <c r="AS155" s="40">
        <v>3840</v>
      </c>
      <c r="AT155" s="40">
        <v>0</v>
      </c>
      <c r="AU155" s="40">
        <v>0</v>
      </c>
      <c r="AV155" s="40">
        <v>0</v>
      </c>
      <c r="AW155" s="40">
        <v>0</v>
      </c>
      <c r="AX155" s="40">
        <v>0</v>
      </c>
      <c r="AY155" s="40">
        <v>0</v>
      </c>
      <c r="AZ155" s="40">
        <v>0</v>
      </c>
      <c r="BA155" s="40">
        <v>0</v>
      </c>
      <c r="BB155" s="40">
        <v>0</v>
      </c>
      <c r="BC155" s="40">
        <v>0</v>
      </c>
      <c r="BD155" s="40">
        <v>0</v>
      </c>
      <c r="BE155" s="40">
        <v>0</v>
      </c>
      <c r="BF155" s="40">
        <v>0</v>
      </c>
      <c r="BG155" s="40">
        <v>625000</v>
      </c>
      <c r="BH155" s="40">
        <v>0</v>
      </c>
      <c r="BI155" s="40">
        <v>0</v>
      </c>
      <c r="BJ155" s="40">
        <v>20000</v>
      </c>
      <c r="BK155" s="40">
        <v>0</v>
      </c>
      <c r="BL155" s="40">
        <v>370000</v>
      </c>
      <c r="BM155" s="40">
        <v>0</v>
      </c>
      <c r="BN155" s="40">
        <v>0</v>
      </c>
      <c r="BO155" s="40">
        <v>0</v>
      </c>
      <c r="BP155" s="40">
        <v>0</v>
      </c>
      <c r="BQ155" s="40">
        <v>0</v>
      </c>
      <c r="BR155" s="40">
        <v>1650000</v>
      </c>
      <c r="BS155" s="40">
        <v>0</v>
      </c>
      <c r="BT155" s="40">
        <v>0</v>
      </c>
      <c r="BU155" s="40">
        <v>0</v>
      </c>
      <c r="BV155" s="40">
        <v>0</v>
      </c>
      <c r="BW155" s="40">
        <v>0</v>
      </c>
      <c r="BX155" s="40">
        <v>400000</v>
      </c>
      <c r="BY155" s="40">
        <v>9600</v>
      </c>
      <c r="BZ155" s="40">
        <v>0</v>
      </c>
      <c r="CA155" s="40">
        <v>0</v>
      </c>
      <c r="CB155" s="40">
        <v>0</v>
      </c>
      <c r="CC155" s="40">
        <v>90000</v>
      </c>
      <c r="CD155" s="40">
        <v>60000</v>
      </c>
      <c r="CE155" s="40">
        <v>0</v>
      </c>
      <c r="CF155" s="40">
        <v>0</v>
      </c>
      <c r="CG155" s="40">
        <v>0</v>
      </c>
      <c r="CH155" s="40">
        <v>0</v>
      </c>
      <c r="CI155" s="40">
        <v>0</v>
      </c>
      <c r="CJ155" s="40">
        <v>0</v>
      </c>
      <c r="CK155" s="40">
        <v>60000</v>
      </c>
      <c r="CL155" s="40">
        <v>0</v>
      </c>
      <c r="CO155" t="str">
        <f>VLOOKUP(A155,[1]รายการ!$A$14:$D$161,3,FALSE)</f>
        <v>LC</v>
      </c>
      <c r="CP155" t="str">
        <f>VLOOKUP(A155,[1]รายการ!$A$14:$D$161,4,FALSE)</f>
        <v>บำรุง</v>
      </c>
    </row>
    <row r="156" spans="1:94" s="36" customFormat="1">
      <c r="A156" s="39" t="s">
        <v>2100</v>
      </c>
      <c r="B156" s="39" t="s">
        <v>2101</v>
      </c>
      <c r="C156" s="40">
        <v>0</v>
      </c>
      <c r="D156" s="40">
        <v>0</v>
      </c>
      <c r="E156" s="40">
        <v>1150474</v>
      </c>
      <c r="F156" s="40">
        <v>201300</v>
      </c>
      <c r="G156" s="40">
        <v>9000</v>
      </c>
      <c r="H156" s="40">
        <v>103695</v>
      </c>
      <c r="I156" s="40">
        <v>670552.5</v>
      </c>
      <c r="J156" s="40">
        <v>472600</v>
      </c>
      <c r="K156" s="40">
        <v>0</v>
      </c>
      <c r="L156" s="40">
        <v>138600</v>
      </c>
      <c r="M156" s="40">
        <v>0</v>
      </c>
      <c r="N156" s="40">
        <v>0</v>
      </c>
      <c r="O156" s="40">
        <v>635139.5</v>
      </c>
      <c r="P156" s="40">
        <v>391067.5</v>
      </c>
      <c r="Q156" s="40">
        <v>0</v>
      </c>
      <c r="R156" s="40">
        <v>0</v>
      </c>
      <c r="S156" s="40">
        <v>387050</v>
      </c>
      <c r="T156" s="40">
        <v>0</v>
      </c>
      <c r="U156" s="40">
        <v>0</v>
      </c>
      <c r="V156" s="40">
        <v>0</v>
      </c>
      <c r="W156" s="40">
        <v>147450</v>
      </c>
      <c r="X156" s="40">
        <v>265260</v>
      </c>
      <c r="Y156" s="40">
        <v>0</v>
      </c>
      <c r="Z156" s="40">
        <v>579570</v>
      </c>
      <c r="AA156" s="40">
        <v>348240</v>
      </c>
      <c r="AB156" s="40">
        <v>410025</v>
      </c>
      <c r="AC156" s="40">
        <v>201600</v>
      </c>
      <c r="AD156" s="40">
        <v>400435</v>
      </c>
      <c r="AE156" s="40">
        <v>480285</v>
      </c>
      <c r="AF156" s="40">
        <v>0</v>
      </c>
      <c r="AG156" s="40">
        <v>1142000</v>
      </c>
      <c r="AH156" s="40">
        <v>0</v>
      </c>
      <c r="AI156" s="40">
        <v>10350</v>
      </c>
      <c r="AJ156" s="40">
        <v>386750</v>
      </c>
      <c r="AK156" s="40">
        <v>0</v>
      </c>
      <c r="AL156" s="40">
        <v>283350</v>
      </c>
      <c r="AM156" s="40">
        <v>305565.5</v>
      </c>
      <c r="AN156" s="40">
        <v>394090</v>
      </c>
      <c r="AO156" s="40">
        <v>972450</v>
      </c>
      <c r="AP156" s="40">
        <v>107400</v>
      </c>
      <c r="AQ156" s="40">
        <v>202824</v>
      </c>
      <c r="AR156" s="40">
        <v>0</v>
      </c>
      <c r="AS156" s="40">
        <v>287190</v>
      </c>
      <c r="AT156" s="40">
        <v>0</v>
      </c>
      <c r="AU156" s="40">
        <v>363460</v>
      </c>
      <c r="AV156" s="40">
        <v>160050</v>
      </c>
      <c r="AW156" s="40">
        <v>0</v>
      </c>
      <c r="AX156" s="40">
        <v>18820</v>
      </c>
      <c r="AY156" s="40">
        <v>234600</v>
      </c>
      <c r="AZ156" s="40">
        <v>92100</v>
      </c>
      <c r="BA156" s="40">
        <v>960960</v>
      </c>
      <c r="BB156" s="40">
        <v>345780</v>
      </c>
      <c r="BC156" s="40">
        <v>305760</v>
      </c>
      <c r="BD156" s="40">
        <v>540150</v>
      </c>
      <c r="BE156" s="40">
        <v>430000</v>
      </c>
      <c r="BF156" s="40">
        <v>0</v>
      </c>
      <c r="BG156" s="40">
        <v>83850</v>
      </c>
      <c r="BH156" s="40">
        <v>0</v>
      </c>
      <c r="BI156" s="40">
        <v>0</v>
      </c>
      <c r="BJ156" s="40">
        <v>0</v>
      </c>
      <c r="BK156" s="40">
        <v>0</v>
      </c>
      <c r="BL156" s="40">
        <v>197400</v>
      </c>
      <c r="BM156" s="40">
        <v>0</v>
      </c>
      <c r="BN156" s="40">
        <v>0</v>
      </c>
      <c r="BO156" s="40">
        <v>0</v>
      </c>
      <c r="BP156" s="40">
        <v>139980</v>
      </c>
      <c r="BQ156" s="40">
        <v>0</v>
      </c>
      <c r="BR156" s="40">
        <v>0</v>
      </c>
      <c r="BS156" s="40">
        <v>80212.5</v>
      </c>
      <c r="BT156" s="40">
        <v>0</v>
      </c>
      <c r="BU156" s="40">
        <v>919410</v>
      </c>
      <c r="BV156" s="40">
        <v>0</v>
      </c>
      <c r="BW156" s="40">
        <v>0</v>
      </c>
      <c r="BX156" s="40">
        <v>0</v>
      </c>
      <c r="BY156" s="40">
        <v>194970</v>
      </c>
      <c r="BZ156" s="40">
        <v>479120</v>
      </c>
      <c r="CA156" s="40">
        <v>534887.5</v>
      </c>
      <c r="CB156" s="40">
        <v>3714360.5</v>
      </c>
      <c r="CC156" s="40">
        <v>0</v>
      </c>
      <c r="CD156" s="40">
        <v>646738</v>
      </c>
      <c r="CE156" s="40">
        <v>86580</v>
      </c>
      <c r="CF156" s="40">
        <v>161530</v>
      </c>
      <c r="CG156" s="40">
        <v>846096</v>
      </c>
      <c r="CH156" s="40">
        <v>0</v>
      </c>
      <c r="CI156" s="40">
        <v>49737.5</v>
      </c>
      <c r="CJ156" s="40">
        <v>346980</v>
      </c>
      <c r="CK156" s="40">
        <v>27120</v>
      </c>
      <c r="CL156" s="40">
        <v>0</v>
      </c>
      <c r="CO156" t="str">
        <f>VLOOKUP(A156,[1]รายการ!$A$14:$D$161,3,FALSE)</f>
        <v>LC</v>
      </c>
      <c r="CP156" t="str">
        <f>VLOOKUP(A156,[1]รายการ!$A$14:$D$161,4,FALSE)</f>
        <v>บำรุง</v>
      </c>
    </row>
    <row r="157" spans="1:94">
      <c r="A157" s="38" t="s">
        <v>2260</v>
      </c>
      <c r="B157" s="38" t="s">
        <v>2261</v>
      </c>
      <c r="C157" s="37">
        <v>33160</v>
      </c>
      <c r="D157" s="37">
        <v>0</v>
      </c>
      <c r="E157" s="37">
        <v>1753849</v>
      </c>
      <c r="F157" s="37">
        <v>1569400</v>
      </c>
      <c r="G157" s="37">
        <v>0</v>
      </c>
      <c r="H157" s="37">
        <v>0</v>
      </c>
      <c r="I157" s="37">
        <v>3569600</v>
      </c>
      <c r="J157" s="37">
        <v>3201300</v>
      </c>
      <c r="K157" s="37">
        <v>1910800</v>
      </c>
      <c r="L157" s="37">
        <v>1636100</v>
      </c>
      <c r="M157" s="37">
        <v>3626600</v>
      </c>
      <c r="N157" s="37">
        <v>590400</v>
      </c>
      <c r="O157" s="37">
        <v>2792736</v>
      </c>
      <c r="P157" s="37">
        <v>1356100</v>
      </c>
      <c r="Q157" s="37">
        <v>2407000</v>
      </c>
      <c r="R157" s="37">
        <v>4147200</v>
      </c>
      <c r="S157" s="37">
        <v>1568800</v>
      </c>
      <c r="T157" s="37">
        <v>1807500</v>
      </c>
      <c r="U157" s="37">
        <v>1392600</v>
      </c>
      <c r="V157" s="37">
        <v>763100</v>
      </c>
      <c r="W157" s="37">
        <v>0</v>
      </c>
      <c r="X157" s="37">
        <v>292700</v>
      </c>
      <c r="Y157" s="37">
        <v>2374800</v>
      </c>
      <c r="Z157" s="37">
        <v>2097775</v>
      </c>
      <c r="AA157" s="37">
        <v>1211325</v>
      </c>
      <c r="AB157" s="37">
        <v>748600</v>
      </c>
      <c r="AC157" s="37">
        <v>0</v>
      </c>
      <c r="AD157" s="37">
        <v>4361326</v>
      </c>
      <c r="AE157" s="37">
        <v>1286900</v>
      </c>
      <c r="AF157" s="37">
        <v>0</v>
      </c>
      <c r="AG157" s="37">
        <v>2046409</v>
      </c>
      <c r="AH157" s="37">
        <v>2820700</v>
      </c>
      <c r="AI157" s="37">
        <v>0</v>
      </c>
      <c r="AJ157" s="37">
        <v>1055700</v>
      </c>
      <c r="AK157" s="37">
        <v>0</v>
      </c>
      <c r="AL157" s="37">
        <v>1884833</v>
      </c>
      <c r="AM157" s="37">
        <v>799187</v>
      </c>
      <c r="AN157" s="37">
        <v>2531113</v>
      </c>
      <c r="AO157" s="37">
        <v>1371975</v>
      </c>
      <c r="AP157" s="37">
        <v>2132000</v>
      </c>
      <c r="AQ157" s="37">
        <v>1558789</v>
      </c>
      <c r="AR157" s="37">
        <v>2621366</v>
      </c>
      <c r="AS157" s="37">
        <v>1927562</v>
      </c>
      <c r="AT157" s="37">
        <v>0</v>
      </c>
      <c r="AU157" s="37">
        <v>1412881</v>
      </c>
      <c r="AV157" s="37">
        <v>648483</v>
      </c>
      <c r="AW157" s="37">
        <v>945267</v>
      </c>
      <c r="AX157" s="37">
        <v>873770</v>
      </c>
      <c r="AY157" s="37">
        <v>1929176</v>
      </c>
      <c r="AZ157" s="37">
        <v>1661157</v>
      </c>
      <c r="BA157" s="37">
        <v>3208938</v>
      </c>
      <c r="BB157" s="37">
        <v>1775948</v>
      </c>
      <c r="BC157" s="37">
        <v>0</v>
      </c>
      <c r="BD157" s="37">
        <v>4142500</v>
      </c>
      <c r="BE157" s="37">
        <v>1275200</v>
      </c>
      <c r="BF157" s="37">
        <v>1302900</v>
      </c>
      <c r="BG157" s="37">
        <v>0</v>
      </c>
      <c r="BH157" s="37">
        <v>637800</v>
      </c>
      <c r="BI157" s="37">
        <v>971300</v>
      </c>
      <c r="BJ157" s="37">
        <v>2170200</v>
      </c>
      <c r="BK157" s="37">
        <v>2007000</v>
      </c>
      <c r="BL157" s="37">
        <v>0</v>
      </c>
      <c r="BM157" s="37">
        <v>636458</v>
      </c>
      <c r="BN157" s="37">
        <v>652100</v>
      </c>
      <c r="BO157" s="37">
        <v>911600</v>
      </c>
      <c r="BP157" s="37">
        <v>768100</v>
      </c>
      <c r="BQ157" s="37">
        <v>580892</v>
      </c>
      <c r="BR157" s="37">
        <v>0</v>
      </c>
      <c r="BS157" s="37">
        <v>1953653</v>
      </c>
      <c r="BT157" s="37">
        <v>2736593</v>
      </c>
      <c r="BU157" s="37">
        <v>5560954</v>
      </c>
      <c r="BV157" s="37">
        <v>0</v>
      </c>
      <c r="BW157" s="37">
        <v>2674732.73</v>
      </c>
      <c r="BX157" s="37">
        <v>4542369</v>
      </c>
      <c r="BY157" s="37">
        <v>1352800</v>
      </c>
      <c r="BZ157" s="37">
        <v>1505100</v>
      </c>
      <c r="CA157" s="37">
        <v>1941295</v>
      </c>
      <c r="CB157" s="37">
        <v>2035057.1</v>
      </c>
      <c r="CC157" s="37">
        <v>3936698</v>
      </c>
      <c r="CD157" s="37">
        <v>1545000</v>
      </c>
      <c r="CE157" s="37">
        <v>3193149</v>
      </c>
      <c r="CF157" s="37">
        <v>591726</v>
      </c>
      <c r="CG157" s="37">
        <v>1048942</v>
      </c>
      <c r="CH157" s="37">
        <v>1903840</v>
      </c>
      <c r="CI157" s="37">
        <v>1051800</v>
      </c>
      <c r="CJ157" s="37">
        <v>3102288</v>
      </c>
      <c r="CK157" s="37">
        <v>28256</v>
      </c>
      <c r="CL157" s="37">
        <v>1018488</v>
      </c>
      <c r="CO157" t="str">
        <f>VLOOKUP(A157,[1]รายการ!$A$14:$D$161,3,FALSE)</f>
        <v>LC</v>
      </c>
      <c r="CP157" t="str">
        <f>VLOOKUP(A157,[1]รายการ!$A$14:$D$161,4,FALSE)</f>
        <v>งปม.</v>
      </c>
    </row>
    <row r="158" spans="1:94">
      <c r="A158" s="38" t="s">
        <v>2262</v>
      </c>
      <c r="B158" s="38" t="s">
        <v>2263</v>
      </c>
      <c r="C158" s="37">
        <v>0</v>
      </c>
      <c r="D158" s="37">
        <v>0</v>
      </c>
      <c r="E158" s="37">
        <v>757051</v>
      </c>
      <c r="F158" s="37">
        <v>0</v>
      </c>
      <c r="G158" s="37">
        <v>0</v>
      </c>
      <c r="H158" s="37">
        <v>0</v>
      </c>
      <c r="I158" s="37">
        <v>23200</v>
      </c>
      <c r="J158" s="37">
        <v>110100</v>
      </c>
      <c r="K158" s="37">
        <v>171200</v>
      </c>
      <c r="L158" s="37">
        <v>139000</v>
      </c>
      <c r="M158" s="37">
        <v>59600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7">
        <v>17600</v>
      </c>
      <c r="W158" s="37">
        <v>0</v>
      </c>
      <c r="X158" s="37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  <c r="AJ158" s="37">
        <v>0</v>
      </c>
      <c r="AK158" s="37">
        <v>0</v>
      </c>
      <c r="AL158" s="37">
        <v>0</v>
      </c>
      <c r="AM158" s="37">
        <v>0</v>
      </c>
      <c r="AN158" s="37">
        <v>0</v>
      </c>
      <c r="AO158" s="37">
        <v>0</v>
      </c>
      <c r="AP158" s="37">
        <v>0</v>
      </c>
      <c r="AQ158" s="37">
        <v>0</v>
      </c>
      <c r="AR158" s="37">
        <v>0</v>
      </c>
      <c r="AS158" s="37">
        <v>0</v>
      </c>
      <c r="AT158" s="37">
        <v>0</v>
      </c>
      <c r="AU158" s="37">
        <v>0</v>
      </c>
      <c r="AV158" s="37">
        <v>0</v>
      </c>
      <c r="AW158" s="37">
        <v>0</v>
      </c>
      <c r="AX158" s="37">
        <v>0</v>
      </c>
      <c r="AY158" s="37">
        <v>0</v>
      </c>
      <c r="AZ158" s="37">
        <v>0</v>
      </c>
      <c r="BA158" s="37">
        <v>0</v>
      </c>
      <c r="BB158" s="37">
        <v>0</v>
      </c>
      <c r="BC158" s="37">
        <v>0</v>
      </c>
      <c r="BD158" s="37">
        <v>0</v>
      </c>
      <c r="BE158" s="37">
        <v>0</v>
      </c>
      <c r="BF158" s="37">
        <v>0</v>
      </c>
      <c r="BG158" s="37">
        <v>0</v>
      </c>
      <c r="BH158" s="37">
        <v>0</v>
      </c>
      <c r="BI158" s="37">
        <v>0</v>
      </c>
      <c r="BJ158" s="37">
        <v>0</v>
      </c>
      <c r="BK158" s="37">
        <v>0</v>
      </c>
      <c r="BL158" s="37">
        <v>0</v>
      </c>
      <c r="BM158" s="37">
        <v>0</v>
      </c>
      <c r="BN158" s="37">
        <v>0</v>
      </c>
      <c r="BO158" s="37">
        <v>0</v>
      </c>
      <c r="BP158" s="37">
        <v>0</v>
      </c>
      <c r="BQ158" s="37">
        <v>0</v>
      </c>
      <c r="BR158" s="37">
        <v>0</v>
      </c>
      <c r="BS158" s="37">
        <v>0</v>
      </c>
      <c r="BT158" s="37">
        <v>0</v>
      </c>
      <c r="BU158" s="37">
        <v>0</v>
      </c>
      <c r="BV158" s="37">
        <v>0</v>
      </c>
      <c r="BW158" s="37">
        <v>0</v>
      </c>
      <c r="BX158" s="37">
        <v>0</v>
      </c>
      <c r="BY158" s="37">
        <v>0</v>
      </c>
      <c r="BZ158" s="37">
        <v>0</v>
      </c>
      <c r="CA158" s="37">
        <v>0</v>
      </c>
      <c r="CB158" s="37">
        <v>0</v>
      </c>
      <c r="CC158" s="37">
        <v>0</v>
      </c>
      <c r="CD158" s="37">
        <v>0</v>
      </c>
      <c r="CE158" s="37">
        <v>0</v>
      </c>
      <c r="CF158" s="37">
        <v>0</v>
      </c>
      <c r="CG158" s="37">
        <v>0</v>
      </c>
      <c r="CH158" s="37">
        <v>0</v>
      </c>
      <c r="CI158" s="37">
        <v>0</v>
      </c>
      <c r="CJ158" s="37">
        <v>0</v>
      </c>
      <c r="CK158" s="37">
        <v>0</v>
      </c>
      <c r="CL158" s="37">
        <v>0</v>
      </c>
      <c r="CO158" t="str">
        <f>VLOOKUP(A158,[1]รายการ!$A$14:$D$161,3,FALSE)</f>
        <v>LC</v>
      </c>
      <c r="CP158" t="str">
        <f>VLOOKUP(A158,[1]รายการ!$A$14:$D$161,4,FALSE)</f>
        <v>งปม.</v>
      </c>
    </row>
    <row r="159" spans="1:94" s="36" customFormat="1">
      <c r="A159" s="39" t="s">
        <v>2102</v>
      </c>
      <c r="B159" s="39" t="s">
        <v>2103</v>
      </c>
      <c r="C159" s="40">
        <v>0</v>
      </c>
      <c r="D159" s="40">
        <v>3154800</v>
      </c>
      <c r="E159" s="40">
        <v>1506100</v>
      </c>
      <c r="F159" s="40">
        <v>3083500</v>
      </c>
      <c r="G159" s="40">
        <v>2663600</v>
      </c>
      <c r="H159" s="40">
        <v>5977580</v>
      </c>
      <c r="I159" s="40">
        <v>2955600</v>
      </c>
      <c r="J159" s="40">
        <v>7074400</v>
      </c>
      <c r="K159" s="40">
        <v>3065700</v>
      </c>
      <c r="L159" s="40">
        <v>3388900</v>
      </c>
      <c r="M159" s="40">
        <v>8509000</v>
      </c>
      <c r="N159" s="40">
        <v>2205900</v>
      </c>
      <c r="O159" s="40">
        <v>18186897</v>
      </c>
      <c r="P159" s="40">
        <v>2855700</v>
      </c>
      <c r="Q159" s="40">
        <v>5490900</v>
      </c>
      <c r="R159" s="40">
        <v>9946236.4000000004</v>
      </c>
      <c r="S159" s="40">
        <v>3552800</v>
      </c>
      <c r="T159" s="40">
        <v>4486600</v>
      </c>
      <c r="U159" s="40">
        <v>3695500</v>
      </c>
      <c r="V159" s="40">
        <v>3561700</v>
      </c>
      <c r="W159" s="40">
        <v>0</v>
      </c>
      <c r="X159" s="40">
        <v>2938450</v>
      </c>
      <c r="Y159" s="40">
        <v>4493000</v>
      </c>
      <c r="Z159" s="40">
        <v>4378725</v>
      </c>
      <c r="AA159" s="40">
        <v>3294975</v>
      </c>
      <c r="AB159" s="40">
        <v>2455400</v>
      </c>
      <c r="AC159" s="40">
        <v>4047600</v>
      </c>
      <c r="AD159" s="40">
        <v>10557874</v>
      </c>
      <c r="AE159" s="40">
        <v>2933400</v>
      </c>
      <c r="AF159" s="40">
        <v>4584300</v>
      </c>
      <c r="AG159" s="40">
        <v>4243441</v>
      </c>
      <c r="AH159" s="40">
        <v>11359100</v>
      </c>
      <c r="AI159" s="40">
        <v>4230600</v>
      </c>
      <c r="AJ159" s="40">
        <v>2028700</v>
      </c>
      <c r="AK159" s="40">
        <v>0</v>
      </c>
      <c r="AL159" s="40">
        <v>3191957</v>
      </c>
      <c r="AM159" s="40">
        <v>4375913</v>
      </c>
      <c r="AN159" s="40">
        <v>5791626</v>
      </c>
      <c r="AO159" s="40">
        <v>10270725</v>
      </c>
      <c r="AP159" s="40">
        <v>5000900</v>
      </c>
      <c r="AQ159" s="40">
        <v>2508799</v>
      </c>
      <c r="AR159" s="40">
        <v>12469859</v>
      </c>
      <c r="AS159" s="40">
        <v>3669162</v>
      </c>
      <c r="AT159" s="40">
        <v>7556000</v>
      </c>
      <c r="AU159" s="40">
        <v>7119119</v>
      </c>
      <c r="AV159" s="40">
        <v>5143117</v>
      </c>
      <c r="AW159" s="40">
        <v>3323469</v>
      </c>
      <c r="AX159" s="40">
        <v>7169730</v>
      </c>
      <c r="AY159" s="40">
        <v>2918824</v>
      </c>
      <c r="AZ159" s="40">
        <v>3103043</v>
      </c>
      <c r="BA159" s="40">
        <v>15563581</v>
      </c>
      <c r="BB159" s="40">
        <v>3449852</v>
      </c>
      <c r="BC159" s="40">
        <v>0</v>
      </c>
      <c r="BD159" s="40">
        <v>8806800</v>
      </c>
      <c r="BE159" s="40">
        <v>3835400</v>
      </c>
      <c r="BF159" s="40">
        <v>6074900</v>
      </c>
      <c r="BG159" s="40">
        <v>17037400</v>
      </c>
      <c r="BH159" s="40">
        <v>4345600</v>
      </c>
      <c r="BI159" s="40">
        <v>2524600</v>
      </c>
      <c r="BJ159" s="40">
        <v>252800</v>
      </c>
      <c r="BK159" s="40">
        <v>1006200</v>
      </c>
      <c r="BL159" s="40">
        <v>0</v>
      </c>
      <c r="BM159" s="40">
        <v>9250394</v>
      </c>
      <c r="BN159" s="40">
        <v>6180000</v>
      </c>
      <c r="BO159" s="40">
        <v>10623000</v>
      </c>
      <c r="BP159" s="40">
        <v>8782700</v>
      </c>
      <c r="BQ159" s="40">
        <v>4203404</v>
      </c>
      <c r="BR159" s="40">
        <v>0</v>
      </c>
      <c r="BS159" s="40">
        <v>4053147</v>
      </c>
      <c r="BT159" s="40">
        <v>4941307</v>
      </c>
      <c r="BU159" s="40">
        <v>12874146</v>
      </c>
      <c r="BV159" s="40">
        <v>1459300</v>
      </c>
      <c r="BW159" s="40">
        <v>2990967.27</v>
      </c>
      <c r="BX159" s="40">
        <v>8621647</v>
      </c>
      <c r="BY159" s="40">
        <v>2290082</v>
      </c>
      <c r="BZ159" s="40">
        <v>2748600</v>
      </c>
      <c r="CA159" s="40">
        <v>2488305</v>
      </c>
      <c r="CB159" s="40">
        <v>2533140.9</v>
      </c>
      <c r="CC159" s="40">
        <v>9478102</v>
      </c>
      <c r="CD159" s="40">
        <v>8108400</v>
      </c>
      <c r="CE159" s="40">
        <v>7596651</v>
      </c>
      <c r="CF159" s="40">
        <v>3704974</v>
      </c>
      <c r="CG159" s="40">
        <v>3191838</v>
      </c>
      <c r="CH159" s="40">
        <v>3423960</v>
      </c>
      <c r="CI159" s="40">
        <v>3177364</v>
      </c>
      <c r="CJ159" s="40">
        <v>8699892</v>
      </c>
      <c r="CK159" s="40">
        <v>2949816</v>
      </c>
      <c r="CL159" s="40">
        <v>2105212</v>
      </c>
      <c r="CO159" t="str">
        <f>VLOOKUP(A159,[1]รายการ!$A$14:$D$161,3,FALSE)</f>
        <v>LC</v>
      </c>
      <c r="CP159" t="str">
        <f>VLOOKUP(A159,[1]รายการ!$A$14:$D$161,4,FALSE)</f>
        <v>บำรุง</v>
      </c>
    </row>
    <row r="160" spans="1:94" s="36" customFormat="1">
      <c r="A160" s="39" t="s">
        <v>2104</v>
      </c>
      <c r="B160" s="39" t="s">
        <v>2105</v>
      </c>
      <c r="C160" s="40">
        <v>0</v>
      </c>
      <c r="D160" s="40">
        <v>552200</v>
      </c>
      <c r="E160" s="40">
        <v>362900</v>
      </c>
      <c r="F160" s="40">
        <v>81200</v>
      </c>
      <c r="G160" s="40">
        <v>644800</v>
      </c>
      <c r="H160" s="40">
        <v>1111020</v>
      </c>
      <c r="I160" s="40">
        <v>280100</v>
      </c>
      <c r="J160" s="40">
        <v>0</v>
      </c>
      <c r="K160" s="40">
        <v>326800</v>
      </c>
      <c r="L160" s="40">
        <v>322100</v>
      </c>
      <c r="M160" s="40">
        <v>255300</v>
      </c>
      <c r="N160" s="40">
        <v>99900</v>
      </c>
      <c r="O160" s="40">
        <v>427100</v>
      </c>
      <c r="P160" s="40">
        <v>0</v>
      </c>
      <c r="Q160" s="40">
        <v>0</v>
      </c>
      <c r="R160" s="40">
        <v>440698.6</v>
      </c>
      <c r="S160" s="40">
        <v>151000</v>
      </c>
      <c r="T160" s="40">
        <v>0</v>
      </c>
      <c r="U160" s="40">
        <v>0</v>
      </c>
      <c r="V160" s="40">
        <v>282000</v>
      </c>
      <c r="W160" s="40">
        <v>0</v>
      </c>
      <c r="X160" s="40">
        <v>788200</v>
      </c>
      <c r="Y160" s="40">
        <v>1995700</v>
      </c>
      <c r="Z160" s="40">
        <v>1622200</v>
      </c>
      <c r="AA160" s="40">
        <v>1074300</v>
      </c>
      <c r="AB160" s="40">
        <v>891900</v>
      </c>
      <c r="AC160" s="40">
        <v>945600</v>
      </c>
      <c r="AD160" s="40">
        <v>0</v>
      </c>
      <c r="AE160" s="40">
        <v>909200</v>
      </c>
      <c r="AF160" s="40">
        <v>1198500</v>
      </c>
      <c r="AG160" s="40">
        <v>1453650</v>
      </c>
      <c r="AH160" s="40">
        <v>323500</v>
      </c>
      <c r="AI160" s="40">
        <v>1183600</v>
      </c>
      <c r="AJ160" s="40">
        <v>670500</v>
      </c>
      <c r="AK160" s="40">
        <v>0</v>
      </c>
      <c r="AL160" s="40">
        <v>1286100</v>
      </c>
      <c r="AM160" s="40">
        <v>389000</v>
      </c>
      <c r="AN160" s="40">
        <v>0</v>
      </c>
      <c r="AO160" s="40">
        <v>0</v>
      </c>
      <c r="AP160" s="40">
        <v>364802</v>
      </c>
      <c r="AQ160" s="40">
        <v>237800</v>
      </c>
      <c r="AR160" s="40">
        <v>123400</v>
      </c>
      <c r="AS160" s="40">
        <v>661800</v>
      </c>
      <c r="AT160" s="40">
        <v>1148600</v>
      </c>
      <c r="AU160" s="40">
        <v>419500</v>
      </c>
      <c r="AV160" s="40">
        <v>297200</v>
      </c>
      <c r="AW160" s="40">
        <v>441500</v>
      </c>
      <c r="AX160" s="40">
        <v>0</v>
      </c>
      <c r="AY160" s="40">
        <v>655600</v>
      </c>
      <c r="AZ160" s="40">
        <v>14300</v>
      </c>
      <c r="BA160" s="40">
        <v>969800</v>
      </c>
      <c r="BB160" s="40">
        <v>269700</v>
      </c>
      <c r="BC160" s="40">
        <v>0</v>
      </c>
      <c r="BD160" s="40">
        <v>981900</v>
      </c>
      <c r="BE160" s="40">
        <v>318400</v>
      </c>
      <c r="BF160" s="40">
        <v>0</v>
      </c>
      <c r="BG160" s="40">
        <v>0</v>
      </c>
      <c r="BH160" s="40">
        <v>650300</v>
      </c>
      <c r="BI160" s="40">
        <v>0</v>
      </c>
      <c r="BJ160" s="40">
        <v>850300</v>
      </c>
      <c r="BK160" s="40">
        <v>0</v>
      </c>
      <c r="BL160" s="40">
        <v>0</v>
      </c>
      <c r="BM160" s="40">
        <v>286900</v>
      </c>
      <c r="BN160" s="40">
        <v>553600</v>
      </c>
      <c r="BO160" s="40">
        <v>689680</v>
      </c>
      <c r="BP160" s="40">
        <v>623500</v>
      </c>
      <c r="BQ160" s="40">
        <v>542440</v>
      </c>
      <c r="BR160" s="40">
        <v>0</v>
      </c>
      <c r="BS160" s="40">
        <v>1294500</v>
      </c>
      <c r="BT160" s="40">
        <v>0</v>
      </c>
      <c r="BU160" s="40">
        <v>3288800</v>
      </c>
      <c r="BV160" s="40">
        <v>355800</v>
      </c>
      <c r="BW160" s="40">
        <v>1203300</v>
      </c>
      <c r="BX160" s="40">
        <v>2764900</v>
      </c>
      <c r="BY160" s="40">
        <v>990000</v>
      </c>
      <c r="BZ160" s="40">
        <v>949400</v>
      </c>
      <c r="CA160" s="40">
        <v>1041400</v>
      </c>
      <c r="CB160" s="40">
        <v>1000</v>
      </c>
      <c r="CC160" s="40">
        <v>1876400</v>
      </c>
      <c r="CD160" s="40">
        <v>1721500</v>
      </c>
      <c r="CE160" s="40">
        <v>2225000</v>
      </c>
      <c r="CF160" s="40">
        <v>614300</v>
      </c>
      <c r="CG160" s="40">
        <v>846800</v>
      </c>
      <c r="CH160" s="40">
        <v>617800</v>
      </c>
      <c r="CI160" s="40">
        <v>797300</v>
      </c>
      <c r="CJ160" s="40">
        <v>3637900</v>
      </c>
      <c r="CK160" s="40">
        <v>449200</v>
      </c>
      <c r="CL160" s="40">
        <v>555000</v>
      </c>
      <c r="CO160" t="str">
        <f>VLOOKUP(A160,[1]รายการ!$A$14:$D$161,3,FALSE)</f>
        <v>LC</v>
      </c>
      <c r="CP160" t="str">
        <f>VLOOKUP(A160,[1]รายการ!$A$14:$D$161,4,FALSE)</f>
        <v>บำรุง</v>
      </c>
    </row>
    <row r="161" spans="1:94">
      <c r="A161" s="38" t="s">
        <v>2264</v>
      </c>
      <c r="B161" s="38" t="s">
        <v>2265</v>
      </c>
      <c r="C161" s="37">
        <v>3391117.5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37">
        <v>0</v>
      </c>
      <c r="U161" s="37">
        <v>0</v>
      </c>
      <c r="V161" s="37">
        <v>0</v>
      </c>
      <c r="W161" s="37">
        <v>4878669.21</v>
      </c>
      <c r="X161" s="37">
        <v>0</v>
      </c>
      <c r="Y161" s="37">
        <v>0</v>
      </c>
      <c r="Z161" s="37">
        <v>0</v>
      </c>
      <c r="AA161" s="37">
        <v>0</v>
      </c>
      <c r="AB161" s="37">
        <v>0</v>
      </c>
      <c r="AC161" s="37">
        <v>0</v>
      </c>
      <c r="AD161" s="37">
        <v>0</v>
      </c>
      <c r="AE161" s="37">
        <v>0</v>
      </c>
      <c r="AF161" s="37">
        <v>0</v>
      </c>
      <c r="AG161" s="37">
        <v>0</v>
      </c>
      <c r="AH161" s="37">
        <v>0</v>
      </c>
      <c r="AI161" s="37">
        <v>0</v>
      </c>
      <c r="AJ161" s="37">
        <v>0</v>
      </c>
      <c r="AK161" s="37">
        <v>6640877</v>
      </c>
      <c r="AL161" s="37">
        <v>0</v>
      </c>
      <c r="AM161" s="37">
        <v>0</v>
      </c>
      <c r="AN161" s="37">
        <v>0</v>
      </c>
      <c r="AO161" s="37">
        <v>0</v>
      </c>
      <c r="AP161" s="37">
        <v>0</v>
      </c>
      <c r="AQ161" s="37">
        <v>0</v>
      </c>
      <c r="AR161" s="37">
        <v>0</v>
      </c>
      <c r="AS161" s="37">
        <v>0</v>
      </c>
      <c r="AT161" s="37">
        <v>0</v>
      </c>
      <c r="AU161" s="37">
        <v>0</v>
      </c>
      <c r="AV161" s="37">
        <v>0</v>
      </c>
      <c r="AW161" s="37">
        <v>0</v>
      </c>
      <c r="AX161" s="37">
        <v>0</v>
      </c>
      <c r="AY161" s="37">
        <v>0</v>
      </c>
      <c r="AZ161" s="37">
        <v>0</v>
      </c>
      <c r="BA161" s="37">
        <v>0</v>
      </c>
      <c r="BB161" s="37">
        <v>0</v>
      </c>
      <c r="BC161" s="37">
        <v>950394.17</v>
      </c>
      <c r="BD161" s="37">
        <v>0</v>
      </c>
      <c r="BE161" s="37">
        <v>0</v>
      </c>
      <c r="BF161" s="37">
        <v>0</v>
      </c>
      <c r="BG161" s="37">
        <v>0</v>
      </c>
      <c r="BH161" s="37">
        <v>0</v>
      </c>
      <c r="BI161" s="37">
        <v>0</v>
      </c>
      <c r="BJ161" s="37">
        <v>0</v>
      </c>
      <c r="BK161" s="37">
        <v>0</v>
      </c>
      <c r="BL161" s="37">
        <v>1499277.76</v>
      </c>
      <c r="BM161" s="37">
        <v>0</v>
      </c>
      <c r="BN161" s="37">
        <v>0</v>
      </c>
      <c r="BO161" s="37">
        <v>0</v>
      </c>
      <c r="BP161" s="37">
        <v>0</v>
      </c>
      <c r="BQ161" s="37">
        <v>0</v>
      </c>
      <c r="BR161" s="37">
        <v>10138255</v>
      </c>
      <c r="BS161" s="37">
        <v>0</v>
      </c>
      <c r="BT161" s="37">
        <v>0</v>
      </c>
      <c r="BU161" s="37">
        <v>0</v>
      </c>
      <c r="BV161" s="37">
        <v>0</v>
      </c>
      <c r="BW161" s="37">
        <v>0</v>
      </c>
      <c r="BX161" s="37">
        <v>0</v>
      </c>
      <c r="BY161" s="37">
        <v>0</v>
      </c>
      <c r="BZ161" s="37">
        <v>0</v>
      </c>
      <c r="CA161" s="37">
        <v>0</v>
      </c>
      <c r="CB161" s="37">
        <v>0</v>
      </c>
      <c r="CC161" s="37">
        <v>0</v>
      </c>
      <c r="CD161" s="37">
        <v>0</v>
      </c>
      <c r="CE161" s="37">
        <v>0</v>
      </c>
      <c r="CF161" s="37">
        <v>0</v>
      </c>
      <c r="CG161" s="37">
        <v>0</v>
      </c>
      <c r="CH161" s="37">
        <v>0</v>
      </c>
      <c r="CI161" s="37">
        <v>0</v>
      </c>
      <c r="CJ161" s="37">
        <v>0</v>
      </c>
      <c r="CK161" s="37">
        <v>0</v>
      </c>
      <c r="CL161" s="37">
        <v>0</v>
      </c>
      <c r="CO161" t="str">
        <f>VLOOKUP(A161,[1]รายการ!$A$14:$D$161,3,FALSE)</f>
        <v>LC</v>
      </c>
      <c r="CP161" t="str">
        <f>VLOOKUP(A161,[1]รายการ!$A$14:$D$161,4,FALSE)</f>
        <v>งปม.</v>
      </c>
    </row>
    <row r="162" spans="1:94">
      <c r="A162" s="38" t="s">
        <v>2266</v>
      </c>
      <c r="B162" s="38" t="s">
        <v>2267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7">
        <v>0</v>
      </c>
      <c r="W162" s="37">
        <v>0</v>
      </c>
      <c r="X162" s="37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7">
        <v>0</v>
      </c>
      <c r="AH162" s="37">
        <v>0</v>
      </c>
      <c r="AI162" s="37">
        <v>0</v>
      </c>
      <c r="AJ162" s="37">
        <v>0</v>
      </c>
      <c r="AK162" s="37">
        <v>0</v>
      </c>
      <c r="AL162" s="37">
        <v>0</v>
      </c>
      <c r="AM162" s="37">
        <v>0</v>
      </c>
      <c r="AN162" s="37">
        <v>0</v>
      </c>
      <c r="AO162" s="37">
        <v>0</v>
      </c>
      <c r="AP162" s="37">
        <v>0</v>
      </c>
      <c r="AQ162" s="37">
        <v>0</v>
      </c>
      <c r="AR162" s="37">
        <v>0</v>
      </c>
      <c r="AS162" s="37">
        <v>0</v>
      </c>
      <c r="AT162" s="37">
        <v>0</v>
      </c>
      <c r="AU162" s="37">
        <v>0</v>
      </c>
      <c r="AV162" s="37">
        <v>0</v>
      </c>
      <c r="AW162" s="37">
        <v>0</v>
      </c>
      <c r="AX162" s="37">
        <v>0</v>
      </c>
      <c r="AY162" s="37">
        <v>0</v>
      </c>
      <c r="AZ162" s="37">
        <v>0</v>
      </c>
      <c r="BA162" s="37">
        <v>0</v>
      </c>
      <c r="BB162" s="37">
        <v>0</v>
      </c>
      <c r="BC162" s="37">
        <v>2632612.4900000002</v>
      </c>
      <c r="BD162" s="37">
        <v>0</v>
      </c>
      <c r="BE162" s="37">
        <v>0</v>
      </c>
      <c r="BF162" s="37">
        <v>0</v>
      </c>
      <c r="BG162" s="37">
        <v>0</v>
      </c>
      <c r="BH162" s="37">
        <v>0</v>
      </c>
      <c r="BI162" s="37">
        <v>0</v>
      </c>
      <c r="BJ162" s="37">
        <v>0</v>
      </c>
      <c r="BK162" s="37">
        <v>0</v>
      </c>
      <c r="BL162" s="37">
        <v>0</v>
      </c>
      <c r="BM162" s="37">
        <v>0</v>
      </c>
      <c r="BN162" s="37">
        <v>0</v>
      </c>
      <c r="BO162" s="37">
        <v>0</v>
      </c>
      <c r="BP162" s="37">
        <v>0</v>
      </c>
      <c r="BQ162" s="37">
        <v>0</v>
      </c>
      <c r="BR162" s="37">
        <v>0</v>
      </c>
      <c r="BS162" s="37">
        <v>0</v>
      </c>
      <c r="BT162" s="37">
        <v>0</v>
      </c>
      <c r="BU162" s="37">
        <v>0</v>
      </c>
      <c r="BV162" s="37">
        <v>0</v>
      </c>
      <c r="BW162" s="37">
        <v>0</v>
      </c>
      <c r="BX162" s="37">
        <v>0</v>
      </c>
      <c r="BY162" s="37">
        <v>0</v>
      </c>
      <c r="BZ162" s="37">
        <v>0</v>
      </c>
      <c r="CA162" s="37">
        <v>0</v>
      </c>
      <c r="CB162" s="37">
        <v>0</v>
      </c>
      <c r="CC162" s="37">
        <v>0</v>
      </c>
      <c r="CD162" s="37">
        <v>0</v>
      </c>
      <c r="CE162" s="37">
        <v>0</v>
      </c>
      <c r="CF162" s="37">
        <v>0</v>
      </c>
      <c r="CG162" s="37">
        <v>0</v>
      </c>
      <c r="CH162" s="37">
        <v>0</v>
      </c>
      <c r="CI162" s="37">
        <v>0</v>
      </c>
      <c r="CJ162" s="37">
        <v>0</v>
      </c>
      <c r="CK162" s="37">
        <v>0</v>
      </c>
      <c r="CL162" s="37">
        <v>0</v>
      </c>
      <c r="CO162" t="str">
        <f>VLOOKUP(A162,[1]รายการ!$A$14:$D$161,3,FALSE)</f>
        <v>LC</v>
      </c>
      <c r="CP162" t="str">
        <f>VLOOKUP(A162,[1]รายการ!$A$14:$D$161,4,FALSE)</f>
        <v>งปม.</v>
      </c>
    </row>
    <row r="163" spans="1:94" s="36" customFormat="1">
      <c r="A163" s="39" t="s">
        <v>2106</v>
      </c>
      <c r="B163" s="39" t="s">
        <v>2107</v>
      </c>
      <c r="C163" s="40">
        <v>22303060.68</v>
      </c>
      <c r="D163" s="40">
        <v>0</v>
      </c>
      <c r="E163" s="40">
        <v>0</v>
      </c>
      <c r="F163" s="40">
        <v>0</v>
      </c>
      <c r="G163" s="40">
        <v>5579860</v>
      </c>
      <c r="H163" s="40">
        <v>10000</v>
      </c>
      <c r="I163" s="40">
        <v>0</v>
      </c>
      <c r="J163" s="40">
        <v>0</v>
      </c>
      <c r="K163" s="40">
        <v>0</v>
      </c>
      <c r="L163" s="40">
        <v>0</v>
      </c>
      <c r="M163" s="40">
        <v>0</v>
      </c>
      <c r="N163" s="40">
        <v>0</v>
      </c>
      <c r="O163" s="40">
        <v>329224.39</v>
      </c>
      <c r="P163" s="40">
        <v>0</v>
      </c>
      <c r="Q163" s="40">
        <v>118200</v>
      </c>
      <c r="R163" s="40">
        <v>0</v>
      </c>
      <c r="S163" s="40">
        <v>0</v>
      </c>
      <c r="T163" s="40">
        <v>0</v>
      </c>
      <c r="U163" s="40">
        <v>0</v>
      </c>
      <c r="V163" s="40">
        <v>0</v>
      </c>
      <c r="W163" s="40">
        <v>28466124.359999999</v>
      </c>
      <c r="X163" s="40">
        <v>0</v>
      </c>
      <c r="Y163" s="40">
        <v>0</v>
      </c>
      <c r="Z163" s="40">
        <v>0</v>
      </c>
      <c r="AA163" s="40">
        <v>0</v>
      </c>
      <c r="AB163" s="40">
        <v>0</v>
      </c>
      <c r="AC163" s="40">
        <v>0</v>
      </c>
      <c r="AD163" s="40">
        <v>0</v>
      </c>
      <c r="AE163" s="40">
        <v>0</v>
      </c>
      <c r="AF163" s="40">
        <v>0</v>
      </c>
      <c r="AG163" s="40">
        <v>0</v>
      </c>
      <c r="AH163" s="40">
        <v>0</v>
      </c>
      <c r="AI163" s="40">
        <v>0</v>
      </c>
      <c r="AJ163" s="40">
        <v>0</v>
      </c>
      <c r="AK163" s="40">
        <v>29903187</v>
      </c>
      <c r="AL163" s="40">
        <v>0</v>
      </c>
      <c r="AM163" s="40">
        <v>0</v>
      </c>
      <c r="AN163" s="40">
        <v>0</v>
      </c>
      <c r="AO163" s="40">
        <v>0</v>
      </c>
      <c r="AP163" s="40">
        <v>0</v>
      </c>
      <c r="AQ163" s="40">
        <v>0</v>
      </c>
      <c r="AR163" s="40">
        <v>0</v>
      </c>
      <c r="AS163" s="40">
        <v>280975</v>
      </c>
      <c r="AT163" s="40">
        <v>0</v>
      </c>
      <c r="AU163" s="40">
        <v>12500</v>
      </c>
      <c r="AV163" s="40">
        <v>0</v>
      </c>
      <c r="AW163" s="40">
        <v>0</v>
      </c>
      <c r="AX163" s="40">
        <v>0</v>
      </c>
      <c r="AY163" s="40">
        <v>0</v>
      </c>
      <c r="AZ163" s="40">
        <v>0</v>
      </c>
      <c r="BA163" s="40">
        <v>0</v>
      </c>
      <c r="BB163" s="40">
        <v>0</v>
      </c>
      <c r="BC163" s="40">
        <v>23000864.489999998</v>
      </c>
      <c r="BD163" s="40">
        <v>3259800</v>
      </c>
      <c r="BE163" s="40">
        <v>0</v>
      </c>
      <c r="BF163" s="40">
        <v>0</v>
      </c>
      <c r="BG163" s="40">
        <v>0</v>
      </c>
      <c r="BH163" s="40">
        <v>0</v>
      </c>
      <c r="BI163" s="40">
        <v>0</v>
      </c>
      <c r="BJ163" s="40">
        <v>0</v>
      </c>
      <c r="BK163" s="40">
        <v>0</v>
      </c>
      <c r="BL163" s="40">
        <v>24068488.5</v>
      </c>
      <c r="BM163" s="40">
        <v>0</v>
      </c>
      <c r="BN163" s="40">
        <v>0</v>
      </c>
      <c r="BO163" s="40">
        <v>0</v>
      </c>
      <c r="BP163" s="40">
        <v>0</v>
      </c>
      <c r="BQ163" s="40">
        <v>0</v>
      </c>
      <c r="BR163" s="40">
        <v>108637729</v>
      </c>
      <c r="BS163" s="40">
        <v>0</v>
      </c>
      <c r="BT163" s="40">
        <v>0</v>
      </c>
      <c r="BU163" s="40">
        <v>0</v>
      </c>
      <c r="BV163" s="40">
        <v>0</v>
      </c>
      <c r="BW163" s="40">
        <v>0</v>
      </c>
      <c r="BX163" s="40">
        <v>1488850</v>
      </c>
      <c r="BY163" s="40">
        <v>0</v>
      </c>
      <c r="BZ163" s="40">
        <v>0</v>
      </c>
      <c r="CA163" s="40">
        <v>0</v>
      </c>
      <c r="CB163" s="40">
        <v>0</v>
      </c>
      <c r="CC163" s="40">
        <v>0</v>
      </c>
      <c r="CD163" s="40">
        <v>0</v>
      </c>
      <c r="CE163" s="40">
        <v>0</v>
      </c>
      <c r="CF163" s="40">
        <v>0</v>
      </c>
      <c r="CG163" s="40">
        <v>0</v>
      </c>
      <c r="CH163" s="40">
        <v>0</v>
      </c>
      <c r="CI163" s="40">
        <v>0</v>
      </c>
      <c r="CJ163" s="40">
        <v>1410530</v>
      </c>
      <c r="CK163" s="40">
        <v>0</v>
      </c>
      <c r="CL163" s="40">
        <v>0</v>
      </c>
      <c r="CO163" t="str">
        <f>VLOOKUP(A163,[1]รายการ!$A$14:$D$161,3,FALSE)</f>
        <v>LC</v>
      </c>
      <c r="CP163" t="str">
        <f>VLOOKUP(A163,[1]รายการ!$A$14:$D$161,4,FALSE)</f>
        <v>บำรุง</v>
      </c>
    </row>
    <row r="164" spans="1:94" s="36" customFormat="1">
      <c r="A164" s="39" t="s">
        <v>2108</v>
      </c>
      <c r="B164" s="39" t="s">
        <v>2109</v>
      </c>
      <c r="C164" s="40">
        <v>280709.90999999997</v>
      </c>
      <c r="D164" s="40">
        <v>0</v>
      </c>
      <c r="E164" s="40">
        <v>0</v>
      </c>
      <c r="F164" s="40">
        <v>0</v>
      </c>
      <c r="G164" s="40">
        <v>259960</v>
      </c>
      <c r="H164" s="40">
        <v>0</v>
      </c>
      <c r="I164" s="40">
        <v>0</v>
      </c>
      <c r="J164" s="40">
        <v>0</v>
      </c>
      <c r="K164" s="40">
        <v>0</v>
      </c>
      <c r="L164" s="40">
        <v>0</v>
      </c>
      <c r="M164" s="40">
        <v>0</v>
      </c>
      <c r="N164" s="40">
        <v>0</v>
      </c>
      <c r="O164" s="40">
        <v>1649811.09</v>
      </c>
      <c r="P164" s="40">
        <v>641700</v>
      </c>
      <c r="Q164" s="40">
        <v>630200</v>
      </c>
      <c r="R164" s="40">
        <v>0</v>
      </c>
      <c r="S164" s="40">
        <v>452500</v>
      </c>
      <c r="T164" s="40">
        <v>537760</v>
      </c>
      <c r="U164" s="40">
        <v>296200</v>
      </c>
      <c r="V164" s="40">
        <v>0</v>
      </c>
      <c r="W164" s="40">
        <v>1490939</v>
      </c>
      <c r="X164" s="40">
        <v>0</v>
      </c>
      <c r="Y164" s="40">
        <v>0</v>
      </c>
      <c r="Z164" s="40">
        <v>0</v>
      </c>
      <c r="AA164" s="40">
        <v>0</v>
      </c>
      <c r="AB164" s="40">
        <v>0</v>
      </c>
      <c r="AC164" s="40">
        <v>0</v>
      </c>
      <c r="AD164" s="40">
        <v>0</v>
      </c>
      <c r="AE164" s="40">
        <v>0</v>
      </c>
      <c r="AF164" s="40">
        <v>0</v>
      </c>
      <c r="AG164" s="40">
        <v>0</v>
      </c>
      <c r="AH164" s="40">
        <v>0</v>
      </c>
      <c r="AI164" s="40">
        <v>0</v>
      </c>
      <c r="AJ164" s="40">
        <v>0</v>
      </c>
      <c r="AK164" s="40">
        <v>275400</v>
      </c>
      <c r="AL164" s="40">
        <v>0</v>
      </c>
      <c r="AM164" s="40">
        <v>0</v>
      </c>
      <c r="AN164" s="40">
        <v>0</v>
      </c>
      <c r="AO164" s="40">
        <v>0</v>
      </c>
      <c r="AP164" s="40">
        <v>0</v>
      </c>
      <c r="AQ164" s="40">
        <v>0</v>
      </c>
      <c r="AR164" s="40">
        <v>0</v>
      </c>
      <c r="AS164" s="40">
        <v>0</v>
      </c>
      <c r="AT164" s="40">
        <v>0</v>
      </c>
      <c r="AU164" s="40">
        <v>0</v>
      </c>
      <c r="AV164" s="40">
        <v>0</v>
      </c>
      <c r="AW164" s="40">
        <v>0</v>
      </c>
      <c r="AX164" s="40">
        <v>0</v>
      </c>
      <c r="AY164" s="40">
        <v>0</v>
      </c>
      <c r="AZ164" s="40">
        <v>0</v>
      </c>
      <c r="BA164" s="40">
        <v>0</v>
      </c>
      <c r="BB164" s="40">
        <v>0</v>
      </c>
      <c r="BC164" s="40">
        <v>6015550</v>
      </c>
      <c r="BD164" s="40">
        <v>350000</v>
      </c>
      <c r="BE164" s="40">
        <v>0</v>
      </c>
      <c r="BF164" s="40">
        <v>0</v>
      </c>
      <c r="BG164" s="40">
        <v>0</v>
      </c>
      <c r="BH164" s="40">
        <v>0</v>
      </c>
      <c r="BI164" s="40">
        <v>0</v>
      </c>
      <c r="BJ164" s="40">
        <v>0</v>
      </c>
      <c r="BK164" s="40">
        <v>0</v>
      </c>
      <c r="BL164" s="40">
        <v>2123987</v>
      </c>
      <c r="BM164" s="40">
        <v>0</v>
      </c>
      <c r="BN164" s="40">
        <v>0</v>
      </c>
      <c r="BO164" s="40">
        <v>0</v>
      </c>
      <c r="BP164" s="40">
        <v>0</v>
      </c>
      <c r="BQ164" s="40">
        <v>0</v>
      </c>
      <c r="BR164" s="40">
        <v>35886767</v>
      </c>
      <c r="BS164" s="40">
        <v>0</v>
      </c>
      <c r="BT164" s="40">
        <v>0</v>
      </c>
      <c r="BU164" s="40">
        <v>0</v>
      </c>
      <c r="BV164" s="40">
        <v>0</v>
      </c>
      <c r="BW164" s="40">
        <v>0</v>
      </c>
      <c r="BX164" s="40">
        <v>0</v>
      </c>
      <c r="BY164" s="40">
        <v>0</v>
      </c>
      <c r="BZ164" s="40">
        <v>0</v>
      </c>
      <c r="CA164" s="40">
        <v>0</v>
      </c>
      <c r="CB164" s="40">
        <v>13500</v>
      </c>
      <c r="CC164" s="40">
        <v>0</v>
      </c>
      <c r="CD164" s="40">
        <v>0</v>
      </c>
      <c r="CE164" s="40">
        <v>0</v>
      </c>
      <c r="CF164" s="40">
        <v>0</v>
      </c>
      <c r="CG164" s="40">
        <v>0</v>
      </c>
      <c r="CH164" s="40">
        <v>0</v>
      </c>
      <c r="CI164" s="40">
        <v>0</v>
      </c>
      <c r="CJ164" s="40">
        <v>0</v>
      </c>
      <c r="CK164" s="40">
        <v>0</v>
      </c>
      <c r="CL164" s="40">
        <v>0</v>
      </c>
      <c r="CO164" t="str">
        <f>VLOOKUP(A164,[1]รายการ!$A$14:$D$161,3,FALSE)</f>
        <v>LC</v>
      </c>
      <c r="CP164" t="str">
        <f>VLOOKUP(A164,[1]รายการ!$A$14:$D$161,4,FALSE)</f>
        <v>บำรุง</v>
      </c>
    </row>
    <row r="165" spans="1:94">
      <c r="A165" s="38" t="s">
        <v>2268</v>
      </c>
      <c r="B165" s="38" t="s">
        <v>2269</v>
      </c>
      <c r="C165" s="37">
        <v>5850718</v>
      </c>
      <c r="D165" s="37">
        <v>6734000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849640</v>
      </c>
      <c r="K165" s="37">
        <v>0</v>
      </c>
      <c r="L165" s="37">
        <v>0</v>
      </c>
      <c r="M165" s="37">
        <v>0</v>
      </c>
      <c r="N165" s="37">
        <v>0</v>
      </c>
      <c r="O165" s="37">
        <v>0</v>
      </c>
      <c r="P165" s="37">
        <v>0</v>
      </c>
      <c r="Q165" s="37">
        <v>0</v>
      </c>
      <c r="R165" s="37">
        <v>604750</v>
      </c>
      <c r="S165" s="37">
        <v>0</v>
      </c>
      <c r="T165" s="37">
        <v>70900</v>
      </c>
      <c r="U165" s="37">
        <v>0</v>
      </c>
      <c r="V165" s="37">
        <v>400</v>
      </c>
      <c r="W165" s="37">
        <v>0</v>
      </c>
      <c r="X165" s="37">
        <v>0</v>
      </c>
      <c r="Y165" s="37">
        <v>0</v>
      </c>
      <c r="Z165" s="37">
        <v>0</v>
      </c>
      <c r="AA165" s="37">
        <v>0</v>
      </c>
      <c r="AB165" s="37">
        <v>0</v>
      </c>
      <c r="AC165" s="37">
        <v>0</v>
      </c>
      <c r="AD165" s="37">
        <v>0</v>
      </c>
      <c r="AE165" s="37">
        <v>0</v>
      </c>
      <c r="AF165" s="37">
        <v>0</v>
      </c>
      <c r="AG165" s="37">
        <v>2345250</v>
      </c>
      <c r="AH165" s="37">
        <v>3100</v>
      </c>
      <c r="AI165" s="37">
        <v>0</v>
      </c>
      <c r="AJ165" s="37">
        <v>0</v>
      </c>
      <c r="AK165" s="37">
        <v>12475</v>
      </c>
      <c r="AL165" s="37">
        <v>6050</v>
      </c>
      <c r="AM165" s="37">
        <v>921000</v>
      </c>
      <c r="AN165" s="37">
        <v>36500</v>
      </c>
      <c r="AO165" s="37">
        <v>0</v>
      </c>
      <c r="AP165" s="37">
        <v>0</v>
      </c>
      <c r="AQ165" s="37">
        <v>0</v>
      </c>
      <c r="AR165" s="37">
        <v>749000</v>
      </c>
      <c r="AS165" s="37">
        <v>0</v>
      </c>
      <c r="AT165" s="37">
        <v>0</v>
      </c>
      <c r="AU165" s="37">
        <v>0</v>
      </c>
      <c r="AV165" s="37">
        <v>0</v>
      </c>
      <c r="AW165" s="37">
        <v>1453640</v>
      </c>
      <c r="AX165" s="37">
        <v>117330</v>
      </c>
      <c r="AY165" s="37">
        <v>0</v>
      </c>
      <c r="AZ165" s="37">
        <v>286000</v>
      </c>
      <c r="BA165" s="37">
        <v>0</v>
      </c>
      <c r="BB165" s="37">
        <v>0</v>
      </c>
      <c r="BC165" s="37">
        <v>0</v>
      </c>
      <c r="BD165" s="37">
        <v>245000</v>
      </c>
      <c r="BE165" s="37">
        <v>0</v>
      </c>
      <c r="BF165" s="37">
        <v>0</v>
      </c>
      <c r="BG165" s="37">
        <v>119810</v>
      </c>
      <c r="BH165" s="37">
        <v>0</v>
      </c>
      <c r="BI165" s="37">
        <v>0</v>
      </c>
      <c r="BJ165" s="37">
        <v>4673986.0599999996</v>
      </c>
      <c r="BK165" s="37">
        <v>890937.5</v>
      </c>
      <c r="BL165" s="37">
        <v>97200</v>
      </c>
      <c r="BM165" s="37">
        <v>0</v>
      </c>
      <c r="BN165" s="37">
        <v>0</v>
      </c>
      <c r="BO165" s="37">
        <v>7188</v>
      </c>
      <c r="BP165" s="37">
        <v>0</v>
      </c>
      <c r="BQ165" s="37">
        <v>0</v>
      </c>
      <c r="BR165" s="37">
        <v>0</v>
      </c>
      <c r="BS165" s="37">
        <v>0</v>
      </c>
      <c r="BT165" s="37">
        <v>0</v>
      </c>
      <c r="BU165" s="37">
        <v>0</v>
      </c>
      <c r="BV165" s="37">
        <v>0</v>
      </c>
      <c r="BW165" s="37">
        <v>0</v>
      </c>
      <c r="BX165" s="37">
        <v>0</v>
      </c>
      <c r="BY165" s="37">
        <v>0</v>
      </c>
      <c r="BZ165" s="37">
        <v>0</v>
      </c>
      <c r="CA165" s="37">
        <v>0</v>
      </c>
      <c r="CB165" s="37">
        <v>13000</v>
      </c>
      <c r="CC165" s="37">
        <v>0</v>
      </c>
      <c r="CD165" s="37">
        <v>0</v>
      </c>
      <c r="CE165" s="37">
        <v>1926000</v>
      </c>
      <c r="CF165" s="37">
        <v>0</v>
      </c>
      <c r="CG165" s="37">
        <v>16500</v>
      </c>
      <c r="CH165" s="37">
        <v>0</v>
      </c>
      <c r="CI165" s="37">
        <v>0</v>
      </c>
      <c r="CJ165" s="37">
        <v>0</v>
      </c>
      <c r="CK165" s="37">
        <v>0</v>
      </c>
      <c r="CL165" s="37">
        <v>0</v>
      </c>
      <c r="CO165" t="str">
        <f>VLOOKUP(A165,[1]รายการ!$A$14:$D$161,3,FALSE)</f>
        <v>LC</v>
      </c>
      <c r="CP165" t="str">
        <f>VLOOKUP(A165,[1]รายการ!$A$14:$D$161,4,FALSE)</f>
        <v>งปม.</v>
      </c>
    </row>
    <row r="166" spans="1:94" s="36" customFormat="1">
      <c r="A166" s="39" t="s">
        <v>2110</v>
      </c>
      <c r="B166" s="39" t="s">
        <v>2111</v>
      </c>
      <c r="C166" s="40">
        <v>2737384</v>
      </c>
      <c r="D166" s="40">
        <v>7800</v>
      </c>
      <c r="E166" s="40">
        <v>0</v>
      </c>
      <c r="F166" s="40">
        <v>82380</v>
      </c>
      <c r="G166" s="40">
        <v>0</v>
      </c>
      <c r="H166" s="40">
        <v>0</v>
      </c>
      <c r="I166" s="40">
        <v>0</v>
      </c>
      <c r="J166" s="40">
        <v>418386</v>
      </c>
      <c r="K166" s="40">
        <v>0</v>
      </c>
      <c r="L166" s="40">
        <v>254860</v>
      </c>
      <c r="M166" s="40">
        <v>66190</v>
      </c>
      <c r="N166" s="40">
        <v>0</v>
      </c>
      <c r="O166" s="40">
        <v>15200</v>
      </c>
      <c r="P166" s="40">
        <v>0</v>
      </c>
      <c r="Q166" s="40">
        <v>58400</v>
      </c>
      <c r="R166" s="40">
        <v>0</v>
      </c>
      <c r="S166" s="40">
        <v>26400</v>
      </c>
      <c r="T166" s="40">
        <v>16500</v>
      </c>
      <c r="U166" s="40">
        <v>0</v>
      </c>
      <c r="V166" s="40">
        <v>0</v>
      </c>
      <c r="W166" s="40">
        <v>2667335</v>
      </c>
      <c r="X166" s="40">
        <v>1168042.5</v>
      </c>
      <c r="Y166" s="40">
        <v>16680557</v>
      </c>
      <c r="Z166" s="40">
        <v>0</v>
      </c>
      <c r="AA166" s="40">
        <v>0</v>
      </c>
      <c r="AB166" s="40">
        <v>8790</v>
      </c>
      <c r="AC166" s="40">
        <v>0</v>
      </c>
      <c r="AD166" s="40">
        <v>0</v>
      </c>
      <c r="AE166" s="40">
        <v>0</v>
      </c>
      <c r="AF166" s="40">
        <v>11400</v>
      </c>
      <c r="AG166" s="40">
        <v>5000</v>
      </c>
      <c r="AH166" s="40">
        <v>0</v>
      </c>
      <c r="AI166" s="40">
        <v>8732310</v>
      </c>
      <c r="AJ166" s="40">
        <v>196530</v>
      </c>
      <c r="AK166" s="40">
        <v>20800</v>
      </c>
      <c r="AL166" s="40">
        <v>0</v>
      </c>
      <c r="AM166" s="40">
        <v>7800</v>
      </c>
      <c r="AN166" s="40">
        <v>0</v>
      </c>
      <c r="AO166" s="40">
        <v>114500</v>
      </c>
      <c r="AP166" s="40">
        <v>0</v>
      </c>
      <c r="AQ166" s="40">
        <v>0</v>
      </c>
      <c r="AR166" s="40">
        <v>0</v>
      </c>
      <c r="AS166" s="40">
        <v>0</v>
      </c>
      <c r="AT166" s="40">
        <v>1898500</v>
      </c>
      <c r="AU166" s="40">
        <v>0</v>
      </c>
      <c r="AV166" s="40">
        <v>634420</v>
      </c>
      <c r="AW166" s="40">
        <v>0</v>
      </c>
      <c r="AX166" s="40">
        <v>1579420</v>
      </c>
      <c r="AY166" s="40">
        <v>0</v>
      </c>
      <c r="AZ166" s="40">
        <v>0</v>
      </c>
      <c r="BA166" s="40">
        <v>79500</v>
      </c>
      <c r="BB166" s="40">
        <v>0</v>
      </c>
      <c r="BC166" s="40">
        <v>14290875</v>
      </c>
      <c r="BD166" s="40">
        <v>7200</v>
      </c>
      <c r="BE166" s="40">
        <v>0</v>
      </c>
      <c r="BF166" s="40">
        <v>0</v>
      </c>
      <c r="BG166" s="40">
        <v>0</v>
      </c>
      <c r="BH166" s="40">
        <v>0</v>
      </c>
      <c r="BI166" s="40">
        <v>0</v>
      </c>
      <c r="BJ166" s="40">
        <v>0</v>
      </c>
      <c r="BK166" s="40">
        <v>948750</v>
      </c>
      <c r="BL166" s="40">
        <v>0</v>
      </c>
      <c r="BM166" s="40">
        <v>19500</v>
      </c>
      <c r="BN166" s="40">
        <v>0</v>
      </c>
      <c r="BO166" s="40">
        <v>0</v>
      </c>
      <c r="BP166" s="40">
        <v>0</v>
      </c>
      <c r="BQ166" s="40">
        <v>0</v>
      </c>
      <c r="BR166" s="40">
        <v>3966224.5</v>
      </c>
      <c r="BS166" s="40">
        <v>52933</v>
      </c>
      <c r="BT166" s="40">
        <v>0</v>
      </c>
      <c r="BU166" s="40">
        <v>0</v>
      </c>
      <c r="BV166" s="40">
        <v>0</v>
      </c>
      <c r="BW166" s="40">
        <v>0</v>
      </c>
      <c r="BX166" s="40">
        <v>69085</v>
      </c>
      <c r="BY166" s="40">
        <v>0</v>
      </c>
      <c r="BZ166" s="40">
        <v>3200</v>
      </c>
      <c r="CA166" s="40">
        <v>0</v>
      </c>
      <c r="CB166" s="40">
        <v>0</v>
      </c>
      <c r="CC166" s="40">
        <v>0</v>
      </c>
      <c r="CD166" s="40">
        <v>0</v>
      </c>
      <c r="CE166" s="40">
        <v>0</v>
      </c>
      <c r="CF166" s="40">
        <v>8700</v>
      </c>
      <c r="CG166" s="40">
        <v>406000</v>
      </c>
      <c r="CH166" s="40">
        <v>0</v>
      </c>
      <c r="CI166" s="40">
        <v>0</v>
      </c>
      <c r="CJ166" s="40">
        <v>0</v>
      </c>
      <c r="CK166" s="40">
        <v>0</v>
      </c>
      <c r="CL166" s="40">
        <v>20200</v>
      </c>
      <c r="CO166" t="str">
        <f>VLOOKUP(A166,[1]รายการ!$A$14:$D$161,3,FALSE)</f>
        <v>LC</v>
      </c>
      <c r="CP166" t="str">
        <f>VLOOKUP(A166,[1]รายการ!$A$14:$D$161,4,FALSE)</f>
        <v>บำรุง</v>
      </c>
    </row>
    <row r="167" spans="1:94">
      <c r="A167" s="38" t="s">
        <v>2270</v>
      </c>
      <c r="B167" s="38" t="s">
        <v>2271</v>
      </c>
      <c r="C167" s="37">
        <v>736000</v>
      </c>
      <c r="D167" s="37">
        <v>0</v>
      </c>
      <c r="E167" s="37">
        <v>0</v>
      </c>
      <c r="F167" s="37">
        <v>7179.74</v>
      </c>
      <c r="G167" s="37">
        <v>84080.26</v>
      </c>
      <c r="H167" s="37">
        <v>25183.39</v>
      </c>
      <c r="I167" s="37">
        <v>45966.46</v>
      </c>
      <c r="J167" s="37">
        <v>18828.509999999998</v>
      </c>
      <c r="K167" s="37">
        <v>1097933.21</v>
      </c>
      <c r="L167" s="37">
        <v>0</v>
      </c>
      <c r="M167" s="37">
        <v>633103.63</v>
      </c>
      <c r="N167" s="37">
        <v>698234.57</v>
      </c>
      <c r="O167" s="37">
        <v>3646656</v>
      </c>
      <c r="P167" s="37">
        <v>0</v>
      </c>
      <c r="Q167" s="37">
        <v>16200</v>
      </c>
      <c r="R167" s="37">
        <v>416718.48</v>
      </c>
      <c r="S167" s="37">
        <v>41332.35</v>
      </c>
      <c r="T167" s="37">
        <v>0</v>
      </c>
      <c r="U167" s="37">
        <v>12362.29</v>
      </c>
      <c r="V167" s="37">
        <v>241200</v>
      </c>
      <c r="W167" s="37">
        <v>4184487.23</v>
      </c>
      <c r="X167" s="37">
        <v>548464</v>
      </c>
      <c r="Y167" s="37">
        <v>410456.22</v>
      </c>
      <c r="Z167" s="37">
        <v>369159.8</v>
      </c>
      <c r="AA167" s="37">
        <v>266336.03999999998</v>
      </c>
      <c r="AB167" s="37">
        <v>298423.8</v>
      </c>
      <c r="AC167" s="37">
        <v>35542.57</v>
      </c>
      <c r="AD167" s="37">
        <v>1319720.0900000001</v>
      </c>
      <c r="AE167" s="37">
        <v>455624.47</v>
      </c>
      <c r="AF167" s="37">
        <v>0</v>
      </c>
      <c r="AG167" s="37">
        <v>575420.73</v>
      </c>
      <c r="AH167" s="37">
        <v>721155.88</v>
      </c>
      <c r="AI167" s="37">
        <v>913616.83</v>
      </c>
      <c r="AJ167" s="37">
        <v>725752.59</v>
      </c>
      <c r="AK167" s="37">
        <v>3127646.93</v>
      </c>
      <c r="AL167" s="37">
        <v>536013.64</v>
      </c>
      <c r="AM167" s="37">
        <v>239828</v>
      </c>
      <c r="AN167" s="37">
        <v>6749.55</v>
      </c>
      <c r="AO167" s="37">
        <v>818428.08</v>
      </c>
      <c r="AP167" s="37">
        <v>918128.04</v>
      </c>
      <c r="AQ167" s="37">
        <v>0</v>
      </c>
      <c r="AR167" s="37">
        <v>2182888.6</v>
      </c>
      <c r="AS167" s="37">
        <v>0</v>
      </c>
      <c r="AT167" s="37">
        <v>421598.96</v>
      </c>
      <c r="AU167" s="37">
        <v>1364222.05</v>
      </c>
      <c r="AV167" s="37">
        <v>56444.04</v>
      </c>
      <c r="AW167" s="37">
        <v>257978.46</v>
      </c>
      <c r="AX167" s="37">
        <v>322400.03999999998</v>
      </c>
      <c r="AY167" s="37">
        <v>0</v>
      </c>
      <c r="AZ167" s="37">
        <v>326348.03999999998</v>
      </c>
      <c r="BA167" s="37">
        <v>1245519.96</v>
      </c>
      <c r="BB167" s="37">
        <v>0</v>
      </c>
      <c r="BC167" s="37">
        <v>4518387.1500000004</v>
      </c>
      <c r="BD167" s="37">
        <v>238076.08</v>
      </c>
      <c r="BE167" s="37">
        <v>154253.29999999999</v>
      </c>
      <c r="BF167" s="37">
        <v>228638.73</v>
      </c>
      <c r="BG167" s="37">
        <v>3212155.8</v>
      </c>
      <c r="BH167" s="37">
        <v>0</v>
      </c>
      <c r="BI167" s="37">
        <v>408274.56</v>
      </c>
      <c r="BJ167" s="37">
        <v>330159.65999999997</v>
      </c>
      <c r="BK167" s="37">
        <v>641643.96</v>
      </c>
      <c r="BL167" s="37">
        <v>5345792.6399999997</v>
      </c>
      <c r="BM167" s="37">
        <v>320261.40000000002</v>
      </c>
      <c r="BN167" s="37">
        <v>485837.02</v>
      </c>
      <c r="BO167" s="37">
        <v>320421.08</v>
      </c>
      <c r="BP167" s="37">
        <v>510771</v>
      </c>
      <c r="BQ167" s="37">
        <v>570411.12</v>
      </c>
      <c r="BR167" s="37">
        <v>1837926.63</v>
      </c>
      <c r="BS167" s="37">
        <v>269000.03999999998</v>
      </c>
      <c r="BT167" s="37">
        <v>0</v>
      </c>
      <c r="BU167" s="37">
        <v>4821351.96</v>
      </c>
      <c r="BV167" s="37">
        <v>407558.76</v>
      </c>
      <c r="BW167" s="37">
        <v>575129.80000000005</v>
      </c>
      <c r="BX167" s="37">
        <v>246840.26</v>
      </c>
      <c r="BY167" s="37">
        <v>803015</v>
      </c>
      <c r="BZ167" s="37">
        <v>462303.96</v>
      </c>
      <c r="CA167" s="37">
        <v>234669.04</v>
      </c>
      <c r="CB167" s="37">
        <v>917400</v>
      </c>
      <c r="CC167" s="37">
        <v>1908840</v>
      </c>
      <c r="CD167" s="37">
        <v>0</v>
      </c>
      <c r="CE167" s="37">
        <v>359678.26</v>
      </c>
      <c r="CF167" s="37">
        <v>33000</v>
      </c>
      <c r="CG167" s="37">
        <v>436827.46</v>
      </c>
      <c r="CH167" s="37">
        <v>430036.14</v>
      </c>
      <c r="CI167" s="37">
        <v>84159.96</v>
      </c>
      <c r="CJ167" s="37">
        <v>2681505.2400000002</v>
      </c>
      <c r="CK167" s="37">
        <v>679440</v>
      </c>
      <c r="CL167" s="37">
        <v>730068</v>
      </c>
      <c r="CO167" t="e">
        <f>VLOOKUP(A167,[1]รายการ!$A$14:$D$161,3,FALSE)</f>
        <v>#N/A</v>
      </c>
      <c r="CP167" t="e">
        <f>VLOOKUP(A167,[1]รายการ!$A$14:$D$161,4,FALSE)</f>
        <v>#N/A</v>
      </c>
    </row>
    <row r="168" spans="1:94">
      <c r="A168" s="38" t="s">
        <v>2272</v>
      </c>
      <c r="B168" s="38" t="s">
        <v>2273</v>
      </c>
      <c r="C168" s="37">
        <v>28498435.98</v>
      </c>
      <c r="D168" s="37">
        <v>0</v>
      </c>
      <c r="E168" s="37">
        <v>404086.48</v>
      </c>
      <c r="F168" s="37">
        <v>192145.8</v>
      </c>
      <c r="G168" s="37">
        <v>263119.99</v>
      </c>
      <c r="H168" s="37">
        <v>89363.41</v>
      </c>
      <c r="I168" s="37">
        <v>53564.74</v>
      </c>
      <c r="J168" s="37">
        <v>388276.17</v>
      </c>
      <c r="K168" s="37">
        <v>0</v>
      </c>
      <c r="L168" s="37">
        <v>2267508.9900000002</v>
      </c>
      <c r="M168" s="37">
        <v>3169501.31</v>
      </c>
      <c r="N168" s="37">
        <v>732627.22</v>
      </c>
      <c r="O168" s="37">
        <v>12199836.300000001</v>
      </c>
      <c r="P168" s="37">
        <v>0</v>
      </c>
      <c r="Q168" s="37">
        <v>0</v>
      </c>
      <c r="R168" s="37">
        <v>3959040.6</v>
      </c>
      <c r="S168" s="37">
        <v>42455.040000000001</v>
      </c>
      <c r="T168" s="37">
        <v>0</v>
      </c>
      <c r="U168" s="37">
        <v>116811.32</v>
      </c>
      <c r="V168" s="37">
        <v>146400</v>
      </c>
      <c r="W168" s="37">
        <v>14582200.02</v>
      </c>
      <c r="X168" s="37">
        <v>562020.19999999995</v>
      </c>
      <c r="Y168" s="37">
        <v>3286177.58</v>
      </c>
      <c r="Z168" s="37">
        <v>24666.720000000001</v>
      </c>
      <c r="AA168" s="37">
        <v>513170</v>
      </c>
      <c r="AB168" s="37">
        <v>64684.2</v>
      </c>
      <c r="AC168" s="37">
        <v>153783.99</v>
      </c>
      <c r="AD168" s="37">
        <v>3775751.24</v>
      </c>
      <c r="AE168" s="37">
        <v>32400.01</v>
      </c>
      <c r="AF168" s="37">
        <v>346995.39</v>
      </c>
      <c r="AG168" s="37">
        <v>610544.28</v>
      </c>
      <c r="AH168" s="37">
        <v>1196053.8999999999</v>
      </c>
      <c r="AI168" s="37">
        <v>669451.44999999995</v>
      </c>
      <c r="AJ168" s="37">
        <v>648126.29</v>
      </c>
      <c r="AK168" s="37">
        <v>33923618.619999997</v>
      </c>
      <c r="AL168" s="37">
        <v>453144.52</v>
      </c>
      <c r="AM168" s="37">
        <v>187040</v>
      </c>
      <c r="AN168" s="37">
        <v>321831.42</v>
      </c>
      <c r="AO168" s="37">
        <v>673160.04</v>
      </c>
      <c r="AP168" s="37">
        <v>17600</v>
      </c>
      <c r="AQ168" s="37">
        <v>3730.84</v>
      </c>
      <c r="AR168" s="37">
        <v>7955113.3300000001</v>
      </c>
      <c r="AS168" s="37">
        <v>63960</v>
      </c>
      <c r="AT168" s="37">
        <v>59970.84</v>
      </c>
      <c r="AU168" s="37">
        <v>735675.72</v>
      </c>
      <c r="AV168" s="37">
        <v>23646.959999999999</v>
      </c>
      <c r="AW168" s="37">
        <v>752764</v>
      </c>
      <c r="AX168" s="37">
        <v>228480</v>
      </c>
      <c r="AY168" s="37">
        <v>39524.339999999997</v>
      </c>
      <c r="AZ168" s="37">
        <v>205604.64</v>
      </c>
      <c r="BA168" s="37">
        <v>11544243.33</v>
      </c>
      <c r="BB168" s="37">
        <v>0</v>
      </c>
      <c r="BC168" s="37">
        <v>23255366.600000001</v>
      </c>
      <c r="BD168" s="37">
        <v>1503071.55</v>
      </c>
      <c r="BE168" s="37">
        <v>62399.95</v>
      </c>
      <c r="BF168" s="37">
        <v>639940.06999999995</v>
      </c>
      <c r="BG168" s="37">
        <v>4051537.65</v>
      </c>
      <c r="BH168" s="37">
        <v>279884.64</v>
      </c>
      <c r="BI168" s="37">
        <v>759573.84</v>
      </c>
      <c r="BJ168" s="37">
        <v>396000</v>
      </c>
      <c r="BK168" s="37">
        <v>969769.68</v>
      </c>
      <c r="BL168" s="37">
        <v>17225535.530000001</v>
      </c>
      <c r="BM168" s="37">
        <v>278751</v>
      </c>
      <c r="BN168" s="37">
        <v>926700</v>
      </c>
      <c r="BO168" s="37">
        <v>598379.56000000006</v>
      </c>
      <c r="BP168" s="37">
        <v>442721.62</v>
      </c>
      <c r="BQ168" s="37">
        <v>1254509.28</v>
      </c>
      <c r="BR168" s="37">
        <v>28123811.879999999</v>
      </c>
      <c r="BS168" s="37">
        <v>0</v>
      </c>
      <c r="BT168" s="37">
        <v>216464.67</v>
      </c>
      <c r="BU168" s="37">
        <v>0</v>
      </c>
      <c r="BV168" s="37">
        <v>0</v>
      </c>
      <c r="BW168" s="37">
        <v>0</v>
      </c>
      <c r="BX168" s="37">
        <v>4409113.2</v>
      </c>
      <c r="BY168" s="37">
        <v>0</v>
      </c>
      <c r="BZ168" s="37">
        <v>0</v>
      </c>
      <c r="CA168" s="37">
        <v>0</v>
      </c>
      <c r="CB168" s="37">
        <v>0</v>
      </c>
      <c r="CC168" s="37">
        <v>0</v>
      </c>
      <c r="CD168" s="37">
        <v>0</v>
      </c>
      <c r="CE168" s="37">
        <v>5034582.24</v>
      </c>
      <c r="CF168" s="37">
        <v>0</v>
      </c>
      <c r="CG168" s="37">
        <v>634614.96</v>
      </c>
      <c r="CH168" s="37">
        <v>0</v>
      </c>
      <c r="CI168" s="37">
        <v>161168.04</v>
      </c>
      <c r="CJ168" s="37">
        <v>2208822.96</v>
      </c>
      <c r="CK168" s="37">
        <v>632000.04</v>
      </c>
      <c r="CL168" s="37">
        <v>624672</v>
      </c>
      <c r="CO168" t="e">
        <f>VLOOKUP(A168,[1]รายการ!$A$14:$D$161,3,FALSE)</f>
        <v>#N/A</v>
      </c>
      <c r="CP168" t="e">
        <f>VLOOKUP(A168,[1]รายการ!$A$14:$D$161,4,FALSE)</f>
        <v>#N/A</v>
      </c>
    </row>
    <row r="169" spans="1:94">
      <c r="A169" s="38" t="s">
        <v>2274</v>
      </c>
      <c r="B169" s="38" t="s">
        <v>2275</v>
      </c>
      <c r="C169" s="37">
        <v>55599.98</v>
      </c>
      <c r="D169" s="37">
        <v>0</v>
      </c>
      <c r="E169" s="37">
        <v>0</v>
      </c>
      <c r="F169" s="37">
        <v>0</v>
      </c>
      <c r="G169" s="37">
        <v>255854.47</v>
      </c>
      <c r="H169" s="37">
        <v>0</v>
      </c>
      <c r="I169" s="37">
        <v>33529.919999999998</v>
      </c>
      <c r="J169" s="37">
        <v>39703.54</v>
      </c>
      <c r="K169" s="37">
        <v>0</v>
      </c>
      <c r="L169" s="37">
        <v>0</v>
      </c>
      <c r="M169" s="37">
        <v>0</v>
      </c>
      <c r="N169" s="37">
        <v>198916.31</v>
      </c>
      <c r="O169" s="37">
        <v>139935.35999999999</v>
      </c>
      <c r="P169" s="37">
        <v>2686.71</v>
      </c>
      <c r="Q169" s="37">
        <v>0</v>
      </c>
      <c r="R169" s="37">
        <v>227472.84</v>
      </c>
      <c r="S169" s="37">
        <v>28800.6</v>
      </c>
      <c r="T169" s="37">
        <v>166000.34</v>
      </c>
      <c r="U169" s="37">
        <v>0</v>
      </c>
      <c r="V169" s="37">
        <v>0</v>
      </c>
      <c r="W169" s="37">
        <v>355599.98</v>
      </c>
      <c r="X169" s="37">
        <v>97537.8</v>
      </c>
      <c r="Y169" s="37">
        <v>39919.89</v>
      </c>
      <c r="Z169" s="37">
        <v>0</v>
      </c>
      <c r="AA169" s="37">
        <v>61920</v>
      </c>
      <c r="AB169" s="37">
        <v>35640</v>
      </c>
      <c r="AC169" s="37">
        <v>0</v>
      </c>
      <c r="AD169" s="37">
        <v>0</v>
      </c>
      <c r="AE169" s="37">
        <v>11399.99</v>
      </c>
      <c r="AF169" s="37">
        <v>0</v>
      </c>
      <c r="AG169" s="37">
        <v>57816.39</v>
      </c>
      <c r="AH169" s="37">
        <v>44581.1</v>
      </c>
      <c r="AI169" s="37">
        <v>128366.54</v>
      </c>
      <c r="AJ169" s="37">
        <v>78056.210000000006</v>
      </c>
      <c r="AK169" s="37">
        <v>129155.25</v>
      </c>
      <c r="AL169" s="37">
        <v>0</v>
      </c>
      <c r="AM169" s="37">
        <v>0</v>
      </c>
      <c r="AN169" s="37">
        <v>0</v>
      </c>
      <c r="AO169" s="37">
        <v>36599.019999999997</v>
      </c>
      <c r="AP169" s="37">
        <v>0</v>
      </c>
      <c r="AQ169" s="37">
        <v>656722.57999999996</v>
      </c>
      <c r="AR169" s="37">
        <v>0</v>
      </c>
      <c r="AS169" s="37">
        <v>11996.76</v>
      </c>
      <c r="AT169" s="37">
        <v>355094.44</v>
      </c>
      <c r="AU169" s="37">
        <v>0</v>
      </c>
      <c r="AV169" s="37">
        <v>46200.6</v>
      </c>
      <c r="AW169" s="37">
        <v>0</v>
      </c>
      <c r="AX169" s="37">
        <v>0</v>
      </c>
      <c r="AY169" s="37">
        <v>87573.16</v>
      </c>
      <c r="AZ169" s="37">
        <v>0</v>
      </c>
      <c r="BA169" s="37">
        <v>355003.98</v>
      </c>
      <c r="BB169" s="37">
        <v>0</v>
      </c>
      <c r="BC169" s="37">
        <v>264159.96000000002</v>
      </c>
      <c r="BD169" s="37">
        <v>408613.04</v>
      </c>
      <c r="BE169" s="37">
        <v>0</v>
      </c>
      <c r="BF169" s="37">
        <v>0</v>
      </c>
      <c r="BG169" s="37">
        <v>0</v>
      </c>
      <c r="BH169" s="37">
        <v>0</v>
      </c>
      <c r="BI169" s="37">
        <v>0</v>
      </c>
      <c r="BJ169" s="37">
        <v>0</v>
      </c>
      <c r="BK169" s="37">
        <v>68000.039999999994</v>
      </c>
      <c r="BL169" s="37">
        <v>0</v>
      </c>
      <c r="BM169" s="37">
        <v>978860.04</v>
      </c>
      <c r="BN169" s="37">
        <v>82008.160000000003</v>
      </c>
      <c r="BO169" s="37">
        <v>30720</v>
      </c>
      <c r="BP169" s="37">
        <v>20254.91</v>
      </c>
      <c r="BQ169" s="37">
        <v>785851.8</v>
      </c>
      <c r="BR169" s="37">
        <v>894358.08</v>
      </c>
      <c r="BS169" s="37">
        <v>851642.04</v>
      </c>
      <c r="BT169" s="37">
        <v>0</v>
      </c>
      <c r="BU169" s="37">
        <v>15645852.359999999</v>
      </c>
      <c r="BV169" s="37">
        <v>435730.89</v>
      </c>
      <c r="BW169" s="37">
        <v>1204800</v>
      </c>
      <c r="BX169" s="37">
        <v>0</v>
      </c>
      <c r="BY169" s="37">
        <v>1637705.64</v>
      </c>
      <c r="BZ169" s="37">
        <v>67638.53</v>
      </c>
      <c r="CA169" s="37">
        <v>0</v>
      </c>
      <c r="CB169" s="37">
        <v>111500.04</v>
      </c>
      <c r="CC169" s="37">
        <v>5185010.53</v>
      </c>
      <c r="CD169" s="37">
        <v>302919.96000000002</v>
      </c>
      <c r="CE169" s="37">
        <v>26636.400000000001</v>
      </c>
      <c r="CF169" s="37">
        <v>0</v>
      </c>
      <c r="CG169" s="37">
        <v>0</v>
      </c>
      <c r="CH169" s="37">
        <v>554397.13</v>
      </c>
      <c r="CI169" s="37">
        <v>146935.44</v>
      </c>
      <c r="CJ169" s="37">
        <v>0</v>
      </c>
      <c r="CK169" s="37">
        <v>183839.52</v>
      </c>
      <c r="CL169" s="37">
        <v>152717.76000000001</v>
      </c>
      <c r="CO169" t="e">
        <f>VLOOKUP(A169,[1]รายการ!$A$14:$D$161,3,FALSE)</f>
        <v>#N/A</v>
      </c>
      <c r="CP169" t="e">
        <f>VLOOKUP(A169,[1]รายการ!$A$14:$D$161,4,FALSE)</f>
        <v>#N/A</v>
      </c>
    </row>
    <row r="170" spans="1:94">
      <c r="A170" s="38" t="s">
        <v>2276</v>
      </c>
      <c r="B170" s="38" t="s">
        <v>2277</v>
      </c>
      <c r="C170" s="37">
        <v>38261.68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3113</v>
      </c>
      <c r="K170" s="37">
        <v>0</v>
      </c>
      <c r="L170" s="37">
        <v>0</v>
      </c>
      <c r="M170" s="37">
        <v>0</v>
      </c>
      <c r="N170" s="37">
        <v>86024.22</v>
      </c>
      <c r="O170" s="37">
        <v>77981.399999999994</v>
      </c>
      <c r="P170" s="37">
        <v>0</v>
      </c>
      <c r="Q170" s="37">
        <v>0</v>
      </c>
      <c r="R170" s="37">
        <v>11934</v>
      </c>
      <c r="S170" s="37">
        <v>48441.86</v>
      </c>
      <c r="T170" s="37">
        <v>0</v>
      </c>
      <c r="U170" s="37">
        <v>19059.96</v>
      </c>
      <c r="V170" s="37">
        <v>0</v>
      </c>
      <c r="W170" s="37">
        <v>0</v>
      </c>
      <c r="X170" s="37">
        <v>80926.490000000005</v>
      </c>
      <c r="Y170" s="37">
        <v>0</v>
      </c>
      <c r="Z170" s="37">
        <v>39302.11</v>
      </c>
      <c r="AA170" s="37">
        <v>0</v>
      </c>
      <c r="AB170" s="37">
        <v>12799.92</v>
      </c>
      <c r="AC170" s="37">
        <v>3000</v>
      </c>
      <c r="AD170" s="37">
        <v>0</v>
      </c>
      <c r="AE170" s="37">
        <v>11320.03</v>
      </c>
      <c r="AF170" s="37">
        <v>21880.01</v>
      </c>
      <c r="AG170" s="37">
        <v>7366.71</v>
      </c>
      <c r="AH170" s="37">
        <v>16125.7</v>
      </c>
      <c r="AI170" s="37">
        <v>10295.86</v>
      </c>
      <c r="AJ170" s="37">
        <v>272986.01</v>
      </c>
      <c r="AK170" s="37">
        <v>162154.9</v>
      </c>
      <c r="AL170" s="37">
        <v>0</v>
      </c>
      <c r="AM170" s="37">
        <v>0</v>
      </c>
      <c r="AN170" s="37">
        <v>0</v>
      </c>
      <c r="AO170" s="37">
        <v>68733.36</v>
      </c>
      <c r="AP170" s="37">
        <v>0</v>
      </c>
      <c r="AQ170" s="37">
        <v>689.14</v>
      </c>
      <c r="AR170" s="37">
        <v>0</v>
      </c>
      <c r="AS170" s="37">
        <v>49286.64</v>
      </c>
      <c r="AT170" s="37">
        <v>0</v>
      </c>
      <c r="AU170" s="37">
        <v>0</v>
      </c>
      <c r="AV170" s="37">
        <v>0</v>
      </c>
      <c r="AW170" s="37">
        <v>0</v>
      </c>
      <c r="AX170" s="37">
        <v>0</v>
      </c>
      <c r="AY170" s="37">
        <v>0</v>
      </c>
      <c r="AZ170" s="37">
        <v>0</v>
      </c>
      <c r="BA170" s="37">
        <v>0</v>
      </c>
      <c r="BB170" s="37">
        <v>0</v>
      </c>
      <c r="BC170" s="37">
        <v>0</v>
      </c>
      <c r="BD170" s="37">
        <v>257790.99</v>
      </c>
      <c r="BE170" s="37">
        <v>0</v>
      </c>
      <c r="BF170" s="37">
        <v>3146.03</v>
      </c>
      <c r="BG170" s="37">
        <v>0</v>
      </c>
      <c r="BH170" s="37">
        <v>0</v>
      </c>
      <c r="BI170" s="37">
        <v>0</v>
      </c>
      <c r="BJ170" s="37">
        <v>0</v>
      </c>
      <c r="BK170" s="37">
        <v>270866.76</v>
      </c>
      <c r="BL170" s="37">
        <v>83333.34</v>
      </c>
      <c r="BM170" s="37">
        <v>168648.6</v>
      </c>
      <c r="BN170" s="37">
        <v>36199</v>
      </c>
      <c r="BO170" s="37">
        <v>69840</v>
      </c>
      <c r="BP170" s="37">
        <v>148250</v>
      </c>
      <c r="BQ170" s="37">
        <v>131972.22</v>
      </c>
      <c r="BR170" s="37">
        <v>1638760.08</v>
      </c>
      <c r="BS170" s="37">
        <v>10843.8</v>
      </c>
      <c r="BT170" s="37">
        <v>0</v>
      </c>
      <c r="BU170" s="37">
        <v>0</v>
      </c>
      <c r="BV170" s="37">
        <v>0</v>
      </c>
      <c r="BW170" s="37">
        <v>0</v>
      </c>
      <c r="BX170" s="37">
        <v>0</v>
      </c>
      <c r="BY170" s="37">
        <v>0</v>
      </c>
      <c r="BZ170" s="37">
        <v>8666.64</v>
      </c>
      <c r="CA170" s="37">
        <v>92333.28</v>
      </c>
      <c r="CB170" s="37">
        <v>0</v>
      </c>
      <c r="CC170" s="37">
        <v>0</v>
      </c>
      <c r="CD170" s="37">
        <v>0</v>
      </c>
      <c r="CE170" s="37">
        <v>0</v>
      </c>
      <c r="CF170" s="37">
        <v>0</v>
      </c>
      <c r="CG170" s="37">
        <v>69933.240000000005</v>
      </c>
      <c r="CH170" s="37">
        <v>0</v>
      </c>
      <c r="CI170" s="37">
        <v>0</v>
      </c>
      <c r="CJ170" s="37">
        <v>0</v>
      </c>
      <c r="CK170" s="37">
        <v>4320</v>
      </c>
      <c r="CL170" s="37">
        <v>149370</v>
      </c>
      <c r="CO170" t="e">
        <f>VLOOKUP(A170,[1]รายการ!$A$14:$D$161,3,FALSE)</f>
        <v>#N/A</v>
      </c>
      <c r="CP170" t="e">
        <f>VLOOKUP(A170,[1]รายการ!$A$14:$D$161,4,FALSE)</f>
        <v>#N/A</v>
      </c>
    </row>
    <row r="171" spans="1:94">
      <c r="A171" s="38" t="s">
        <v>2278</v>
      </c>
      <c r="B171" s="38" t="s">
        <v>2279</v>
      </c>
      <c r="C171" s="37">
        <v>0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7">
        <v>144361.07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37">
        <v>0</v>
      </c>
      <c r="U171" s="37">
        <v>62319.96</v>
      </c>
      <c r="V171" s="37">
        <v>92000.04</v>
      </c>
      <c r="W171" s="37">
        <v>0</v>
      </c>
      <c r="X171" s="37">
        <v>0</v>
      </c>
      <c r="Y171" s="37">
        <v>0</v>
      </c>
      <c r="Z171" s="37">
        <v>0</v>
      </c>
      <c r="AA171" s="37">
        <v>0</v>
      </c>
      <c r="AB171" s="37">
        <v>0</v>
      </c>
      <c r="AC171" s="37">
        <v>0</v>
      </c>
      <c r="AD171" s="37">
        <v>0</v>
      </c>
      <c r="AE171" s="37">
        <v>0</v>
      </c>
      <c r="AF171" s="37">
        <v>0</v>
      </c>
      <c r="AG171" s="37">
        <v>0</v>
      </c>
      <c r="AH171" s="37">
        <v>0</v>
      </c>
      <c r="AI171" s="37">
        <v>0</v>
      </c>
      <c r="AJ171" s="37">
        <v>80000</v>
      </c>
      <c r="AK171" s="37">
        <v>0</v>
      </c>
      <c r="AL171" s="37">
        <v>0</v>
      </c>
      <c r="AM171" s="37">
        <v>8000</v>
      </c>
      <c r="AN171" s="37">
        <v>0</v>
      </c>
      <c r="AO171" s="37">
        <v>0</v>
      </c>
      <c r="AP171" s="37">
        <v>0</v>
      </c>
      <c r="AQ171" s="37">
        <v>0</v>
      </c>
      <c r="AR171" s="37">
        <v>0</v>
      </c>
      <c r="AS171" s="37">
        <v>0</v>
      </c>
      <c r="AT171" s="37">
        <v>0</v>
      </c>
      <c r="AU171" s="37">
        <v>0</v>
      </c>
      <c r="AV171" s="37">
        <v>0</v>
      </c>
      <c r="AW171" s="37">
        <v>0</v>
      </c>
      <c r="AX171" s="37">
        <v>0</v>
      </c>
      <c r="AY171" s="37">
        <v>0</v>
      </c>
      <c r="AZ171" s="37">
        <v>0</v>
      </c>
      <c r="BA171" s="37">
        <v>0</v>
      </c>
      <c r="BB171" s="37">
        <v>0</v>
      </c>
      <c r="BC171" s="37">
        <v>0</v>
      </c>
      <c r="BD171" s="37">
        <v>55999</v>
      </c>
      <c r="BE171" s="37">
        <v>0</v>
      </c>
      <c r="BF171" s="37">
        <v>0</v>
      </c>
      <c r="BG171" s="37">
        <v>361598.13</v>
      </c>
      <c r="BH171" s="37">
        <v>0</v>
      </c>
      <c r="BI171" s="37">
        <v>0</v>
      </c>
      <c r="BJ171" s="37">
        <v>133333.35</v>
      </c>
      <c r="BK171" s="37">
        <v>176600.04</v>
      </c>
      <c r="BL171" s="37">
        <v>0</v>
      </c>
      <c r="BM171" s="37">
        <v>0</v>
      </c>
      <c r="BN171" s="37">
        <v>0</v>
      </c>
      <c r="BO171" s="37">
        <v>0</v>
      </c>
      <c r="BP171" s="37">
        <v>0</v>
      </c>
      <c r="BQ171" s="37">
        <v>63975.3</v>
      </c>
      <c r="BR171" s="37">
        <v>0</v>
      </c>
      <c r="BS171" s="37">
        <v>0</v>
      </c>
      <c r="BT171" s="37">
        <v>0</v>
      </c>
      <c r="BU171" s="37">
        <v>0</v>
      </c>
      <c r="BV171" s="37">
        <v>0</v>
      </c>
      <c r="BW171" s="37">
        <v>0</v>
      </c>
      <c r="BX171" s="37">
        <v>0</v>
      </c>
      <c r="BY171" s="37">
        <v>0</v>
      </c>
      <c r="BZ171" s="37">
        <v>0</v>
      </c>
      <c r="CA171" s="37">
        <v>0</v>
      </c>
      <c r="CB171" s="37">
        <v>0</v>
      </c>
      <c r="CC171" s="37">
        <v>0</v>
      </c>
      <c r="CD171" s="37">
        <v>0</v>
      </c>
      <c r="CE171" s="37">
        <v>0</v>
      </c>
      <c r="CF171" s="37">
        <v>0</v>
      </c>
      <c r="CG171" s="37">
        <v>0</v>
      </c>
      <c r="CH171" s="37">
        <v>0</v>
      </c>
      <c r="CI171" s="37">
        <v>0</v>
      </c>
      <c r="CJ171" s="37">
        <v>0</v>
      </c>
      <c r="CK171" s="37">
        <v>65799.960000000006</v>
      </c>
      <c r="CL171" s="37">
        <v>237998.09</v>
      </c>
      <c r="CO171" t="e">
        <f>VLOOKUP(A171,[1]รายการ!$A$14:$D$161,3,FALSE)</f>
        <v>#N/A</v>
      </c>
      <c r="CP171" t="e">
        <f>VLOOKUP(A171,[1]รายการ!$A$14:$D$161,4,FALSE)</f>
        <v>#N/A</v>
      </c>
    </row>
    <row r="172" spans="1:94">
      <c r="A172" s="38" t="s">
        <v>2280</v>
      </c>
      <c r="B172" s="38" t="s">
        <v>2281</v>
      </c>
      <c r="C172" s="37">
        <v>0</v>
      </c>
      <c r="D172" s="37">
        <v>0</v>
      </c>
      <c r="E172" s="37">
        <v>0</v>
      </c>
      <c r="F172" s="37">
        <v>723565.64</v>
      </c>
      <c r="G172" s="37">
        <v>119999.98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37">
        <v>0</v>
      </c>
      <c r="U172" s="37">
        <v>0</v>
      </c>
      <c r="V172" s="37">
        <v>0</v>
      </c>
      <c r="W172" s="37">
        <v>0</v>
      </c>
      <c r="X172" s="37">
        <v>1759.99</v>
      </c>
      <c r="Y172" s="37">
        <v>0</v>
      </c>
      <c r="Z172" s="37">
        <v>0</v>
      </c>
      <c r="AA172" s="37">
        <v>0</v>
      </c>
      <c r="AB172" s="37">
        <v>0</v>
      </c>
      <c r="AC172" s="37">
        <v>0</v>
      </c>
      <c r="AD172" s="37">
        <v>0</v>
      </c>
      <c r="AE172" s="37">
        <v>229440.03</v>
      </c>
      <c r="AF172" s="37">
        <v>0</v>
      </c>
      <c r="AG172" s="37">
        <v>0</v>
      </c>
      <c r="AH172" s="37">
        <v>0</v>
      </c>
      <c r="AI172" s="37">
        <v>0</v>
      </c>
      <c r="AJ172" s="37">
        <v>0</v>
      </c>
      <c r="AK172" s="37">
        <v>27306.44</v>
      </c>
      <c r="AL172" s="37">
        <v>36665.67</v>
      </c>
      <c r="AM172" s="37">
        <v>0</v>
      </c>
      <c r="AN172" s="37">
        <v>0</v>
      </c>
      <c r="AO172" s="37">
        <v>0</v>
      </c>
      <c r="AP172" s="37">
        <v>0</v>
      </c>
      <c r="AQ172" s="37">
        <v>0</v>
      </c>
      <c r="AR172" s="37">
        <v>0</v>
      </c>
      <c r="AS172" s="37">
        <v>0</v>
      </c>
      <c r="AT172" s="37">
        <v>33036</v>
      </c>
      <c r="AU172" s="37">
        <v>0.52</v>
      </c>
      <c r="AV172" s="37">
        <v>182163.12</v>
      </c>
      <c r="AW172" s="37">
        <v>0</v>
      </c>
      <c r="AX172" s="37">
        <v>0</v>
      </c>
      <c r="AY172" s="37">
        <v>0</v>
      </c>
      <c r="AZ172" s="37">
        <v>0</v>
      </c>
      <c r="BA172" s="37">
        <v>0</v>
      </c>
      <c r="BB172" s="37">
        <v>0</v>
      </c>
      <c r="BC172" s="37">
        <v>0</v>
      </c>
      <c r="BD172" s="37">
        <v>0</v>
      </c>
      <c r="BE172" s="37">
        <v>0</v>
      </c>
      <c r="BF172" s="37">
        <v>0</v>
      </c>
      <c r="BG172" s="37">
        <v>0</v>
      </c>
      <c r="BH172" s="37">
        <v>0</v>
      </c>
      <c r="BI172" s="37">
        <v>0</v>
      </c>
      <c r="BJ172" s="37">
        <v>0</v>
      </c>
      <c r="BK172" s="37">
        <v>0</v>
      </c>
      <c r="BL172" s="37">
        <v>0</v>
      </c>
      <c r="BM172" s="37">
        <v>0</v>
      </c>
      <c r="BN172" s="37">
        <v>0</v>
      </c>
      <c r="BO172" s="37">
        <v>75200.039999999994</v>
      </c>
      <c r="BP172" s="37">
        <v>0</v>
      </c>
      <c r="BQ172" s="37">
        <v>86725.15</v>
      </c>
      <c r="BR172" s="37">
        <v>0</v>
      </c>
      <c r="BS172" s="37">
        <v>0</v>
      </c>
      <c r="BT172" s="37">
        <v>0</v>
      </c>
      <c r="BU172" s="37">
        <v>0</v>
      </c>
      <c r="BV172" s="37">
        <v>0</v>
      </c>
      <c r="BW172" s="37">
        <v>0</v>
      </c>
      <c r="BX172" s="37">
        <v>0</v>
      </c>
      <c r="BY172" s="37">
        <v>0</v>
      </c>
      <c r="BZ172" s="37">
        <v>187547.16</v>
      </c>
      <c r="CA172" s="37">
        <v>0</v>
      </c>
      <c r="CB172" s="37">
        <v>0</v>
      </c>
      <c r="CC172" s="37">
        <v>114800.03</v>
      </c>
      <c r="CD172" s="37">
        <v>0</v>
      </c>
      <c r="CE172" s="37">
        <v>0</v>
      </c>
      <c r="CF172" s="37">
        <v>0</v>
      </c>
      <c r="CG172" s="37">
        <v>0</v>
      </c>
      <c r="CH172" s="37">
        <v>0</v>
      </c>
      <c r="CI172" s="37">
        <v>0</v>
      </c>
      <c r="CJ172" s="37">
        <v>385999.92</v>
      </c>
      <c r="CK172" s="37">
        <v>41199.96</v>
      </c>
      <c r="CL172" s="37">
        <v>112950</v>
      </c>
      <c r="CO172" t="e">
        <f>VLOOKUP(A172,[1]รายการ!$A$14:$D$161,3,FALSE)</f>
        <v>#N/A</v>
      </c>
      <c r="CP172" t="e">
        <f>VLOOKUP(A172,[1]รายการ!$A$14:$D$161,4,FALSE)</f>
        <v>#N/A</v>
      </c>
    </row>
    <row r="173" spans="1:94">
      <c r="A173" s="38" t="s">
        <v>2282</v>
      </c>
      <c r="B173" s="38" t="s">
        <v>2283</v>
      </c>
      <c r="C173" s="37">
        <v>0</v>
      </c>
      <c r="D173" s="37">
        <v>0</v>
      </c>
      <c r="E173" s="37">
        <v>0</v>
      </c>
      <c r="F173" s="37">
        <v>6231.5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37">
        <v>0</v>
      </c>
      <c r="O173" s="37">
        <v>0</v>
      </c>
      <c r="P173" s="37">
        <v>88473.49</v>
      </c>
      <c r="Q173" s="37">
        <v>0</v>
      </c>
      <c r="R173" s="37">
        <v>0</v>
      </c>
      <c r="S173" s="37">
        <v>0</v>
      </c>
      <c r="T173" s="37">
        <v>0</v>
      </c>
      <c r="U173" s="37">
        <v>0</v>
      </c>
      <c r="V173" s="37">
        <v>0</v>
      </c>
      <c r="W173" s="37">
        <v>0</v>
      </c>
      <c r="X173" s="37">
        <v>0</v>
      </c>
      <c r="Y173" s="37">
        <v>0</v>
      </c>
      <c r="Z173" s="37">
        <v>0</v>
      </c>
      <c r="AA173" s="37">
        <v>0</v>
      </c>
      <c r="AB173" s="37">
        <v>202250.04</v>
      </c>
      <c r="AC173" s="37">
        <v>0</v>
      </c>
      <c r="AD173" s="37">
        <v>0</v>
      </c>
      <c r="AE173" s="37">
        <v>0</v>
      </c>
      <c r="AF173" s="37">
        <v>0</v>
      </c>
      <c r="AG173" s="37">
        <v>0</v>
      </c>
      <c r="AH173" s="37">
        <v>0</v>
      </c>
      <c r="AI173" s="37">
        <v>0</v>
      </c>
      <c r="AJ173" s="37">
        <v>48380</v>
      </c>
      <c r="AK173" s="37">
        <v>0</v>
      </c>
      <c r="AL173" s="37">
        <v>0</v>
      </c>
      <c r="AM173" s="37">
        <v>0</v>
      </c>
      <c r="AN173" s="37">
        <v>0</v>
      </c>
      <c r="AO173" s="37">
        <v>0</v>
      </c>
      <c r="AP173" s="37">
        <v>0</v>
      </c>
      <c r="AQ173" s="37">
        <v>0</v>
      </c>
      <c r="AR173" s="37">
        <v>0</v>
      </c>
      <c r="AS173" s="37">
        <v>0</v>
      </c>
      <c r="AT173" s="37">
        <v>40306.78</v>
      </c>
      <c r="AU173" s="37">
        <v>0</v>
      </c>
      <c r="AV173" s="37">
        <v>0</v>
      </c>
      <c r="AW173" s="37">
        <v>0</v>
      </c>
      <c r="AX173" s="37">
        <v>0</v>
      </c>
      <c r="AY173" s="37">
        <v>0</v>
      </c>
      <c r="AZ173" s="37">
        <v>0</v>
      </c>
      <c r="BA173" s="37">
        <v>0</v>
      </c>
      <c r="BB173" s="37">
        <v>0</v>
      </c>
      <c r="BC173" s="37">
        <v>0</v>
      </c>
      <c r="BD173" s="37">
        <v>350431.13</v>
      </c>
      <c r="BE173" s="37">
        <v>325999.94</v>
      </c>
      <c r="BF173" s="37">
        <v>0</v>
      </c>
      <c r="BG173" s="37">
        <v>937335.36</v>
      </c>
      <c r="BH173" s="37">
        <v>0</v>
      </c>
      <c r="BI173" s="37">
        <v>0</v>
      </c>
      <c r="BJ173" s="37">
        <v>163000.57</v>
      </c>
      <c r="BK173" s="37">
        <v>85505.16</v>
      </c>
      <c r="BL173" s="37">
        <v>0</v>
      </c>
      <c r="BM173" s="37">
        <v>0</v>
      </c>
      <c r="BN173" s="37">
        <v>0</v>
      </c>
      <c r="BO173" s="37">
        <v>0</v>
      </c>
      <c r="BP173" s="37">
        <v>5606.65</v>
      </c>
      <c r="BQ173" s="37">
        <v>95194.26</v>
      </c>
      <c r="BR173" s="37">
        <v>0</v>
      </c>
      <c r="BS173" s="37">
        <v>0</v>
      </c>
      <c r="BT173" s="37">
        <v>0</v>
      </c>
      <c r="BU173" s="37">
        <v>0</v>
      </c>
      <c r="BV173" s="37">
        <v>0</v>
      </c>
      <c r="BW173" s="37">
        <v>0</v>
      </c>
      <c r="BX173" s="37">
        <v>0</v>
      </c>
      <c r="BY173" s="37">
        <v>0</v>
      </c>
      <c r="BZ173" s="37">
        <v>0</v>
      </c>
      <c r="CA173" s="37">
        <v>0</v>
      </c>
      <c r="CB173" s="37">
        <v>0</v>
      </c>
      <c r="CC173" s="37">
        <v>0</v>
      </c>
      <c r="CD173" s="37">
        <v>0</v>
      </c>
      <c r="CE173" s="37">
        <v>0</v>
      </c>
      <c r="CF173" s="37">
        <v>0</v>
      </c>
      <c r="CG173" s="37">
        <v>0</v>
      </c>
      <c r="CH173" s="37">
        <v>0</v>
      </c>
      <c r="CI173" s="37">
        <v>0</v>
      </c>
      <c r="CJ173" s="37">
        <v>0</v>
      </c>
      <c r="CK173" s="37">
        <v>47197.08</v>
      </c>
      <c r="CL173" s="37">
        <v>147892.56</v>
      </c>
      <c r="CO173" t="e">
        <f>VLOOKUP(A173,[1]รายการ!$A$14:$D$161,3,FALSE)</f>
        <v>#N/A</v>
      </c>
      <c r="CP173" t="e">
        <f>VLOOKUP(A173,[1]รายการ!$A$14:$D$161,4,FALSE)</f>
        <v>#N/A</v>
      </c>
    </row>
    <row r="174" spans="1:94">
      <c r="A174" s="38" t="s">
        <v>2284</v>
      </c>
      <c r="B174" s="38" t="s">
        <v>2285</v>
      </c>
      <c r="C174" s="37">
        <v>0</v>
      </c>
      <c r="D174" s="37">
        <v>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7">
        <v>0</v>
      </c>
      <c r="M174" s="37">
        <v>0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0</v>
      </c>
      <c r="T174" s="37">
        <v>0</v>
      </c>
      <c r="U174" s="37">
        <v>0</v>
      </c>
      <c r="V174" s="37">
        <v>0</v>
      </c>
      <c r="W174" s="37">
        <v>0</v>
      </c>
      <c r="X174" s="37">
        <v>0</v>
      </c>
      <c r="Y174" s="37">
        <v>1408.75</v>
      </c>
      <c r="Z174" s="37">
        <v>0</v>
      </c>
      <c r="AA174" s="37">
        <v>0</v>
      </c>
      <c r="AB174" s="37">
        <v>0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  <c r="AJ174" s="37">
        <v>0</v>
      </c>
      <c r="AK174" s="37">
        <v>5704.95</v>
      </c>
      <c r="AL174" s="37">
        <v>0</v>
      </c>
      <c r="AM174" s="37">
        <v>0</v>
      </c>
      <c r="AN174" s="37">
        <v>0</v>
      </c>
      <c r="AO174" s="37">
        <v>0</v>
      </c>
      <c r="AP174" s="37">
        <v>0</v>
      </c>
      <c r="AQ174" s="37">
        <v>0</v>
      </c>
      <c r="AR174" s="37">
        <v>0</v>
      </c>
      <c r="AS174" s="37">
        <v>0</v>
      </c>
      <c r="AT174" s="37">
        <v>0</v>
      </c>
      <c r="AU174" s="37">
        <v>0</v>
      </c>
      <c r="AV174" s="37">
        <v>0</v>
      </c>
      <c r="AW174" s="37">
        <v>0</v>
      </c>
      <c r="AX174" s="37">
        <v>0</v>
      </c>
      <c r="AY174" s="37">
        <v>0</v>
      </c>
      <c r="AZ174" s="37">
        <v>0</v>
      </c>
      <c r="BA174" s="37">
        <v>0</v>
      </c>
      <c r="BB174" s="37">
        <v>0</v>
      </c>
      <c r="BC174" s="37">
        <v>0</v>
      </c>
      <c r="BD174" s="37">
        <v>4729.33</v>
      </c>
      <c r="BE174" s="37">
        <v>0</v>
      </c>
      <c r="BF174" s="37">
        <v>0</v>
      </c>
      <c r="BG174" s="37">
        <v>98965.92</v>
      </c>
      <c r="BH174" s="37">
        <v>0</v>
      </c>
      <c r="BI174" s="37">
        <v>0</v>
      </c>
      <c r="BJ174" s="37">
        <v>0</v>
      </c>
      <c r="BK174" s="37">
        <v>0</v>
      </c>
      <c r="BL174" s="37">
        <v>0</v>
      </c>
      <c r="BM174" s="37">
        <v>0</v>
      </c>
      <c r="BN174" s="37">
        <v>0</v>
      </c>
      <c r="BO174" s="37">
        <v>0</v>
      </c>
      <c r="BP174" s="37">
        <v>0</v>
      </c>
      <c r="BQ174" s="37">
        <v>2198.6</v>
      </c>
      <c r="BR174" s="37">
        <v>0</v>
      </c>
      <c r="BS174" s="37">
        <v>0</v>
      </c>
      <c r="BT174" s="37">
        <v>0</v>
      </c>
      <c r="BU174" s="37">
        <v>0</v>
      </c>
      <c r="BV174" s="37">
        <v>0</v>
      </c>
      <c r="BW174" s="37">
        <v>0</v>
      </c>
      <c r="BX174" s="37">
        <v>0</v>
      </c>
      <c r="BY174" s="37">
        <v>0</v>
      </c>
      <c r="BZ174" s="37">
        <v>0</v>
      </c>
      <c r="CA174" s="37">
        <v>0</v>
      </c>
      <c r="CB174" s="37">
        <v>0</v>
      </c>
      <c r="CC174" s="37">
        <v>0</v>
      </c>
      <c r="CD174" s="37">
        <v>0</v>
      </c>
      <c r="CE174" s="37">
        <v>58953</v>
      </c>
      <c r="CF174" s="37">
        <v>0</v>
      </c>
      <c r="CG174" s="37">
        <v>0</v>
      </c>
      <c r="CH174" s="37">
        <v>0</v>
      </c>
      <c r="CI174" s="37">
        <v>0</v>
      </c>
      <c r="CJ174" s="37">
        <v>0</v>
      </c>
      <c r="CK174" s="37">
        <v>0</v>
      </c>
      <c r="CL174" s="37">
        <v>1750.55</v>
      </c>
      <c r="CO174" t="e">
        <f>VLOOKUP(A174,[1]รายการ!$A$14:$D$161,3,FALSE)</f>
        <v>#N/A</v>
      </c>
      <c r="CP174" t="e">
        <f>VLOOKUP(A174,[1]รายการ!$A$14:$D$161,4,FALSE)</f>
        <v>#N/A</v>
      </c>
    </row>
    <row r="175" spans="1:94">
      <c r="A175" s="38" t="s">
        <v>2286</v>
      </c>
      <c r="B175" s="38" t="s">
        <v>2287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37">
        <v>218700.14</v>
      </c>
      <c r="O175" s="37">
        <v>0</v>
      </c>
      <c r="P175" s="37">
        <v>0</v>
      </c>
      <c r="Q175" s="37">
        <v>5830.85</v>
      </c>
      <c r="R175" s="37">
        <v>0</v>
      </c>
      <c r="S175" s="37">
        <v>100933.32</v>
      </c>
      <c r="T175" s="37">
        <v>57218.64</v>
      </c>
      <c r="U175" s="37">
        <v>22740</v>
      </c>
      <c r="V175" s="37">
        <v>0</v>
      </c>
      <c r="W175" s="37">
        <v>0</v>
      </c>
      <c r="X175" s="37">
        <v>0</v>
      </c>
      <c r="Y175" s="37">
        <v>48901.54</v>
      </c>
      <c r="Z175" s="37">
        <v>0</v>
      </c>
      <c r="AA175" s="37">
        <v>22563.31</v>
      </c>
      <c r="AB175" s="37">
        <v>3018.7</v>
      </c>
      <c r="AC175" s="37">
        <v>0</v>
      </c>
      <c r="AD175" s="37">
        <v>0</v>
      </c>
      <c r="AE175" s="37">
        <v>17928.8</v>
      </c>
      <c r="AF175" s="37">
        <v>491.16</v>
      </c>
      <c r="AG175" s="37">
        <v>0</v>
      </c>
      <c r="AH175" s="37">
        <v>0</v>
      </c>
      <c r="AI175" s="37">
        <v>21284.2</v>
      </c>
      <c r="AJ175" s="37">
        <v>36000</v>
      </c>
      <c r="AK175" s="37">
        <v>0</v>
      </c>
      <c r="AL175" s="37">
        <v>0</v>
      </c>
      <c r="AM175" s="37">
        <v>0</v>
      </c>
      <c r="AN175" s="37">
        <v>0</v>
      </c>
      <c r="AO175" s="37">
        <v>0</v>
      </c>
      <c r="AP175" s="37">
        <v>0</v>
      </c>
      <c r="AQ175" s="37">
        <v>13015.67</v>
      </c>
      <c r="AR175" s="37">
        <v>0</v>
      </c>
      <c r="AS175" s="37">
        <v>0</v>
      </c>
      <c r="AT175" s="37">
        <v>0</v>
      </c>
      <c r="AU175" s="37">
        <v>0</v>
      </c>
      <c r="AV175" s="37">
        <v>0</v>
      </c>
      <c r="AW175" s="37">
        <v>0</v>
      </c>
      <c r="AX175" s="37">
        <v>0</v>
      </c>
      <c r="AY175" s="37">
        <v>0</v>
      </c>
      <c r="AZ175" s="37">
        <v>0</v>
      </c>
      <c r="BA175" s="37">
        <v>0</v>
      </c>
      <c r="BB175" s="37">
        <v>0</v>
      </c>
      <c r="BC175" s="37">
        <v>0</v>
      </c>
      <c r="BD175" s="37">
        <v>20788.48</v>
      </c>
      <c r="BE175" s="37">
        <v>0</v>
      </c>
      <c r="BF175" s="37">
        <v>11900.04</v>
      </c>
      <c r="BG175" s="37">
        <v>6649.98</v>
      </c>
      <c r="BH175" s="37">
        <v>0</v>
      </c>
      <c r="BI175" s="37">
        <v>0</v>
      </c>
      <c r="BJ175" s="37">
        <v>60000</v>
      </c>
      <c r="BK175" s="37">
        <v>59999</v>
      </c>
      <c r="BL175" s="37">
        <v>0</v>
      </c>
      <c r="BM175" s="37">
        <v>11297.53</v>
      </c>
      <c r="BN175" s="37">
        <v>31360</v>
      </c>
      <c r="BO175" s="37">
        <v>44120.04</v>
      </c>
      <c r="BP175" s="37">
        <v>0</v>
      </c>
      <c r="BQ175" s="37">
        <v>271355.58</v>
      </c>
      <c r="BR175" s="37">
        <v>0</v>
      </c>
      <c r="BS175" s="37">
        <v>0</v>
      </c>
      <c r="BT175" s="37">
        <v>0</v>
      </c>
      <c r="BU175" s="37">
        <v>508020</v>
      </c>
      <c r="BV175" s="37">
        <v>0</v>
      </c>
      <c r="BW175" s="37">
        <v>29450.400000000001</v>
      </c>
      <c r="BX175" s="37">
        <v>183333.28</v>
      </c>
      <c r="BY175" s="37">
        <v>0</v>
      </c>
      <c r="BZ175" s="37">
        <v>0</v>
      </c>
      <c r="CA175" s="37">
        <v>47486.64</v>
      </c>
      <c r="CB175" s="37">
        <v>35141.64</v>
      </c>
      <c r="CC175" s="37">
        <v>0</v>
      </c>
      <c r="CD175" s="37">
        <v>0</v>
      </c>
      <c r="CE175" s="37">
        <v>157212.48000000001</v>
      </c>
      <c r="CF175" s="37">
        <v>0</v>
      </c>
      <c r="CG175" s="37">
        <v>0</v>
      </c>
      <c r="CH175" s="37">
        <v>0</v>
      </c>
      <c r="CI175" s="37">
        <v>0</v>
      </c>
      <c r="CJ175" s="37">
        <v>12666.6</v>
      </c>
      <c r="CK175" s="37">
        <v>0</v>
      </c>
      <c r="CL175" s="37">
        <v>307949</v>
      </c>
      <c r="CO175" t="e">
        <f>VLOOKUP(A175,[1]รายการ!$A$14:$D$161,3,FALSE)</f>
        <v>#N/A</v>
      </c>
      <c r="CP175" t="e">
        <f>VLOOKUP(A175,[1]รายการ!$A$14:$D$161,4,FALSE)</f>
        <v>#N/A</v>
      </c>
    </row>
    <row r="176" spans="1:94">
      <c r="A176" s="38" t="s">
        <v>2288</v>
      </c>
      <c r="B176" s="38" t="s">
        <v>2289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0</v>
      </c>
      <c r="N176" s="37">
        <v>0</v>
      </c>
      <c r="O176" s="37">
        <v>0</v>
      </c>
      <c r="P176" s="37">
        <v>0</v>
      </c>
      <c r="Q176" s="37">
        <v>0</v>
      </c>
      <c r="R176" s="37">
        <v>1791.66</v>
      </c>
      <c r="S176" s="37">
        <v>0</v>
      </c>
      <c r="T176" s="37">
        <v>0</v>
      </c>
      <c r="U176" s="37">
        <v>0</v>
      </c>
      <c r="V176" s="37">
        <v>0</v>
      </c>
      <c r="W176" s="37">
        <v>0</v>
      </c>
      <c r="X176" s="37">
        <v>0</v>
      </c>
      <c r="Y176" s="37">
        <v>271362.5</v>
      </c>
      <c r="Z176" s="37">
        <v>0</v>
      </c>
      <c r="AA176" s="37">
        <v>0</v>
      </c>
      <c r="AB176" s="37">
        <v>0</v>
      </c>
      <c r="AC176" s="37">
        <v>0</v>
      </c>
      <c r="AD176" s="37">
        <v>0</v>
      </c>
      <c r="AE176" s="37">
        <v>0</v>
      </c>
      <c r="AF176" s="37">
        <v>48989.99</v>
      </c>
      <c r="AG176" s="37">
        <v>0</v>
      </c>
      <c r="AH176" s="37">
        <v>0</v>
      </c>
      <c r="AI176" s="37">
        <v>9613.7800000000007</v>
      </c>
      <c r="AJ176" s="37">
        <v>0</v>
      </c>
      <c r="AK176" s="37">
        <v>0</v>
      </c>
      <c r="AL176" s="37">
        <v>0</v>
      </c>
      <c r="AM176" s="37">
        <v>0</v>
      </c>
      <c r="AN176" s="37">
        <v>121518.34</v>
      </c>
      <c r="AO176" s="37">
        <v>0</v>
      </c>
      <c r="AP176" s="37">
        <v>0</v>
      </c>
      <c r="AQ176" s="37">
        <v>0</v>
      </c>
      <c r="AR176" s="37">
        <v>0</v>
      </c>
      <c r="AS176" s="37">
        <v>0</v>
      </c>
      <c r="AT176" s="37">
        <v>0</v>
      </c>
      <c r="AU176" s="37">
        <v>0</v>
      </c>
      <c r="AV176" s="37">
        <v>0</v>
      </c>
      <c r="AW176" s="37">
        <v>0</v>
      </c>
      <c r="AX176" s="37">
        <v>0</v>
      </c>
      <c r="AY176" s="37">
        <v>0</v>
      </c>
      <c r="AZ176" s="37">
        <v>0</v>
      </c>
      <c r="BA176" s="37">
        <v>0</v>
      </c>
      <c r="BB176" s="37">
        <v>0</v>
      </c>
      <c r="BC176" s="37">
        <v>0</v>
      </c>
      <c r="BD176" s="37">
        <v>753159.16</v>
      </c>
      <c r="BE176" s="37">
        <v>243268.54</v>
      </c>
      <c r="BF176" s="37">
        <v>0</v>
      </c>
      <c r="BG176" s="37">
        <v>2009344.46</v>
      </c>
      <c r="BH176" s="37">
        <v>0</v>
      </c>
      <c r="BI176" s="37">
        <v>0</v>
      </c>
      <c r="BJ176" s="37">
        <v>0</v>
      </c>
      <c r="BK176" s="37">
        <v>0</v>
      </c>
      <c r="BL176" s="37">
        <v>0</v>
      </c>
      <c r="BM176" s="37">
        <v>11750.04</v>
      </c>
      <c r="BN176" s="37">
        <v>41127.67</v>
      </c>
      <c r="BO176" s="37">
        <v>0</v>
      </c>
      <c r="BP176" s="37">
        <v>0</v>
      </c>
      <c r="BQ176" s="37">
        <v>6666.68</v>
      </c>
      <c r="BR176" s="37">
        <v>3730102.36</v>
      </c>
      <c r="BS176" s="37">
        <v>0</v>
      </c>
      <c r="BT176" s="37">
        <v>0</v>
      </c>
      <c r="BU176" s="37">
        <v>0</v>
      </c>
      <c r="BV176" s="37">
        <v>0</v>
      </c>
      <c r="BW176" s="37">
        <v>0</v>
      </c>
      <c r="BX176" s="37">
        <v>0</v>
      </c>
      <c r="BY176" s="37">
        <v>0</v>
      </c>
      <c r="BZ176" s="37">
        <v>0</v>
      </c>
      <c r="CA176" s="37">
        <v>0</v>
      </c>
      <c r="CB176" s="37">
        <v>0</v>
      </c>
      <c r="CC176" s="37">
        <v>0</v>
      </c>
      <c r="CD176" s="37">
        <v>0</v>
      </c>
      <c r="CE176" s="37">
        <v>0</v>
      </c>
      <c r="CF176" s="37">
        <v>0</v>
      </c>
      <c r="CG176" s="37">
        <v>0</v>
      </c>
      <c r="CH176" s="37">
        <v>0</v>
      </c>
      <c r="CI176" s="37">
        <v>0</v>
      </c>
      <c r="CJ176" s="37">
        <v>0</v>
      </c>
      <c r="CK176" s="37">
        <v>0</v>
      </c>
      <c r="CL176" s="37">
        <v>0</v>
      </c>
      <c r="CO176" t="e">
        <f>VLOOKUP(A176,[1]รายการ!$A$14:$D$161,3,FALSE)</f>
        <v>#N/A</v>
      </c>
      <c r="CP176" t="e">
        <f>VLOOKUP(A176,[1]รายการ!$A$14:$D$161,4,FALSE)</f>
        <v>#N/A</v>
      </c>
    </row>
    <row r="177" spans="1:94">
      <c r="A177" s="38" t="s">
        <v>2290</v>
      </c>
      <c r="B177" s="38" t="s">
        <v>2291</v>
      </c>
      <c r="C177" s="37">
        <v>534264.67000000004</v>
      </c>
      <c r="D177" s="37">
        <v>0</v>
      </c>
      <c r="E177" s="37">
        <v>0</v>
      </c>
      <c r="F177" s="37">
        <v>0</v>
      </c>
      <c r="G177" s="37">
        <v>294461.59000000003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785833.05</v>
      </c>
      <c r="N177" s="37">
        <v>0</v>
      </c>
      <c r="O177" s="37">
        <v>536000.06999999995</v>
      </c>
      <c r="P177" s="37">
        <v>909600</v>
      </c>
      <c r="Q177" s="37">
        <v>0</v>
      </c>
      <c r="R177" s="37">
        <v>333066.64</v>
      </c>
      <c r="S177" s="37">
        <v>909600</v>
      </c>
      <c r="T177" s="37">
        <v>0</v>
      </c>
      <c r="U177" s="37">
        <v>0</v>
      </c>
      <c r="V177" s="37">
        <v>0</v>
      </c>
      <c r="W177" s="37">
        <v>894999.99</v>
      </c>
      <c r="X177" s="37">
        <v>0</v>
      </c>
      <c r="Y177" s="37">
        <v>0</v>
      </c>
      <c r="Z177" s="37">
        <v>0</v>
      </c>
      <c r="AA177" s="37">
        <v>420000</v>
      </c>
      <c r="AB177" s="37">
        <v>0</v>
      </c>
      <c r="AC177" s="37">
        <v>315000</v>
      </c>
      <c r="AD177" s="37">
        <v>489212.15999999997</v>
      </c>
      <c r="AE177" s="37">
        <v>420000.02</v>
      </c>
      <c r="AF177" s="37">
        <v>384392.57</v>
      </c>
      <c r="AG177" s="37">
        <v>0</v>
      </c>
      <c r="AH177" s="37">
        <v>681850.81</v>
      </c>
      <c r="AI177" s="37">
        <v>420000</v>
      </c>
      <c r="AJ177" s="37">
        <v>420000</v>
      </c>
      <c r="AK177" s="37">
        <v>533733.62</v>
      </c>
      <c r="AL177" s="37">
        <v>0</v>
      </c>
      <c r="AM177" s="37">
        <v>985800</v>
      </c>
      <c r="AN177" s="37">
        <v>0</v>
      </c>
      <c r="AO177" s="37">
        <v>0</v>
      </c>
      <c r="AP177" s="37">
        <v>0</v>
      </c>
      <c r="AQ177" s="37">
        <v>0</v>
      </c>
      <c r="AR177" s="37">
        <v>0</v>
      </c>
      <c r="AS177" s="37">
        <v>0</v>
      </c>
      <c r="AT177" s="37">
        <v>0</v>
      </c>
      <c r="AU177" s="37">
        <v>0</v>
      </c>
      <c r="AV177" s="37">
        <v>0</v>
      </c>
      <c r="AW177" s="37">
        <v>0</v>
      </c>
      <c r="AX177" s="37">
        <v>0</v>
      </c>
      <c r="AY177" s="37">
        <v>0</v>
      </c>
      <c r="AZ177" s="37">
        <v>498999.96</v>
      </c>
      <c r="BA177" s="37">
        <v>0</v>
      </c>
      <c r="BB177" s="37">
        <v>0</v>
      </c>
      <c r="BC177" s="37">
        <v>63166.47</v>
      </c>
      <c r="BD177" s="37">
        <v>97249</v>
      </c>
      <c r="BE177" s="37">
        <v>0</v>
      </c>
      <c r="BF177" s="37">
        <v>457966.63</v>
      </c>
      <c r="BG177" s="37">
        <v>97249.95</v>
      </c>
      <c r="BH177" s="37">
        <v>0</v>
      </c>
      <c r="BI177" s="37">
        <v>0</v>
      </c>
      <c r="BJ177" s="37">
        <v>0</v>
      </c>
      <c r="BK177" s="37">
        <v>551599.04</v>
      </c>
      <c r="BL177" s="37">
        <v>740865.67</v>
      </c>
      <c r="BM177" s="37">
        <v>498999.96</v>
      </c>
      <c r="BN177" s="37">
        <v>499000</v>
      </c>
      <c r="BO177" s="37">
        <v>924765.78</v>
      </c>
      <c r="BP177" s="37">
        <v>499000</v>
      </c>
      <c r="BQ177" s="37">
        <v>99231.34</v>
      </c>
      <c r="BR177" s="37">
        <v>2651970</v>
      </c>
      <c r="BS177" s="37">
        <v>677600.04</v>
      </c>
      <c r="BT177" s="37">
        <v>0</v>
      </c>
      <c r="BU177" s="37">
        <v>24232.34</v>
      </c>
      <c r="BV177" s="37">
        <v>0</v>
      </c>
      <c r="BW177" s="37">
        <v>755199.96</v>
      </c>
      <c r="BX177" s="37">
        <v>0</v>
      </c>
      <c r="BY177" s="37">
        <v>499200</v>
      </c>
      <c r="BZ177" s="37">
        <v>0</v>
      </c>
      <c r="CA177" s="37">
        <v>0</v>
      </c>
      <c r="CB177" s="37">
        <v>399000</v>
      </c>
      <c r="CC177" s="37">
        <v>111864.67</v>
      </c>
      <c r="CD177" s="37">
        <v>60582.35</v>
      </c>
      <c r="CE177" s="37">
        <v>598999.01</v>
      </c>
      <c r="CF177" s="37">
        <v>198400</v>
      </c>
      <c r="CG177" s="37">
        <v>0</v>
      </c>
      <c r="CH177" s="37">
        <v>0</v>
      </c>
      <c r="CI177" s="37">
        <v>0</v>
      </c>
      <c r="CJ177" s="37">
        <v>66499</v>
      </c>
      <c r="CK177" s="37">
        <v>213999.96</v>
      </c>
      <c r="CL177" s="37">
        <v>0</v>
      </c>
      <c r="CO177" t="e">
        <f>VLOOKUP(A177,[1]รายการ!$A$14:$D$161,3,FALSE)</f>
        <v>#N/A</v>
      </c>
      <c r="CP177" t="e">
        <f>VLOOKUP(A177,[1]รายการ!$A$14:$D$161,4,FALSE)</f>
        <v>#N/A</v>
      </c>
    </row>
    <row r="178" spans="1:94">
      <c r="A178" s="38" t="s">
        <v>2292</v>
      </c>
      <c r="B178" s="38" t="s">
        <v>2293</v>
      </c>
      <c r="C178" s="37">
        <v>0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18386.36</v>
      </c>
      <c r="M178" s="37">
        <v>0</v>
      </c>
      <c r="N178" s="37">
        <v>0</v>
      </c>
      <c r="O178" s="37">
        <v>463776.24</v>
      </c>
      <c r="P178" s="37">
        <v>0</v>
      </c>
      <c r="Q178" s="37">
        <v>0</v>
      </c>
      <c r="R178" s="37">
        <v>0</v>
      </c>
      <c r="S178" s="37">
        <v>0</v>
      </c>
      <c r="T178" s="37">
        <v>0</v>
      </c>
      <c r="U178" s="37">
        <v>0</v>
      </c>
      <c r="V178" s="37">
        <v>0</v>
      </c>
      <c r="W178" s="37">
        <v>0</v>
      </c>
      <c r="X178" s="37">
        <v>0</v>
      </c>
      <c r="Y178" s="37">
        <v>202249.93</v>
      </c>
      <c r="Z178" s="37">
        <v>0</v>
      </c>
      <c r="AA178" s="37">
        <v>0</v>
      </c>
      <c r="AB178" s="37">
        <v>0</v>
      </c>
      <c r="AC178" s="37">
        <v>0</v>
      </c>
      <c r="AD178" s="37">
        <v>0</v>
      </c>
      <c r="AE178" s="37">
        <v>0</v>
      </c>
      <c r="AF178" s="37">
        <v>0</v>
      </c>
      <c r="AG178" s="37">
        <v>202250.04</v>
      </c>
      <c r="AH178" s="37">
        <v>0</v>
      </c>
      <c r="AI178" s="37">
        <v>0</v>
      </c>
      <c r="AJ178" s="37">
        <v>0</v>
      </c>
      <c r="AK178" s="37">
        <v>0</v>
      </c>
      <c r="AL178" s="37">
        <v>0</v>
      </c>
      <c r="AM178" s="37">
        <v>0</v>
      </c>
      <c r="AN178" s="37">
        <v>0</v>
      </c>
      <c r="AO178" s="37">
        <v>49466.64</v>
      </c>
      <c r="AP178" s="37">
        <v>0</v>
      </c>
      <c r="AQ178" s="37">
        <v>0</v>
      </c>
      <c r="AR178" s="37">
        <v>0</v>
      </c>
      <c r="AS178" s="37">
        <v>0</v>
      </c>
      <c r="AT178" s="37">
        <v>0</v>
      </c>
      <c r="AU178" s="37">
        <v>0</v>
      </c>
      <c r="AV178" s="37">
        <v>0</v>
      </c>
      <c r="AW178" s="37">
        <v>0</v>
      </c>
      <c r="AX178" s="37">
        <v>0</v>
      </c>
      <c r="AY178" s="37">
        <v>0</v>
      </c>
      <c r="AZ178" s="37">
        <v>0</v>
      </c>
      <c r="BA178" s="37">
        <v>4949490</v>
      </c>
      <c r="BB178" s="37">
        <v>109333.32</v>
      </c>
      <c r="BC178" s="37">
        <v>0</v>
      </c>
      <c r="BD178" s="37">
        <v>0</v>
      </c>
      <c r="BE178" s="37">
        <v>15914.98</v>
      </c>
      <c r="BF178" s="37">
        <v>0</v>
      </c>
      <c r="BG178" s="37">
        <v>0</v>
      </c>
      <c r="BH178" s="37">
        <v>0</v>
      </c>
      <c r="BI178" s="37">
        <v>0</v>
      </c>
      <c r="BJ178" s="37">
        <v>0</v>
      </c>
      <c r="BK178" s="37">
        <v>0</v>
      </c>
      <c r="BL178" s="37">
        <v>0</v>
      </c>
      <c r="BM178" s="37">
        <v>95095.56</v>
      </c>
      <c r="BN178" s="37">
        <v>0</v>
      </c>
      <c r="BO178" s="37">
        <v>0</v>
      </c>
      <c r="BP178" s="37">
        <v>94333.34</v>
      </c>
      <c r="BQ178" s="37">
        <v>66636.3</v>
      </c>
      <c r="BR178" s="37">
        <v>2564333.35</v>
      </c>
      <c r="BS178" s="37">
        <v>0</v>
      </c>
      <c r="BT178" s="37">
        <v>0</v>
      </c>
      <c r="BU178" s="37">
        <v>0</v>
      </c>
      <c r="BV178" s="37">
        <v>0</v>
      </c>
      <c r="BW178" s="37">
        <v>107028</v>
      </c>
      <c r="BX178" s="37">
        <v>0</v>
      </c>
      <c r="BY178" s="37">
        <v>49800</v>
      </c>
      <c r="BZ178" s="37">
        <v>405299.04</v>
      </c>
      <c r="CA178" s="37">
        <v>101899.68</v>
      </c>
      <c r="CB178" s="37">
        <v>0</v>
      </c>
      <c r="CC178" s="37">
        <v>211633.33</v>
      </c>
      <c r="CD178" s="37">
        <v>0</v>
      </c>
      <c r="CE178" s="37">
        <v>0</v>
      </c>
      <c r="CF178" s="37">
        <v>0</v>
      </c>
      <c r="CG178" s="37">
        <v>0</v>
      </c>
      <c r="CH178" s="37">
        <v>305699.03999999998</v>
      </c>
      <c r="CI178" s="37">
        <v>0</v>
      </c>
      <c r="CJ178" s="37">
        <v>197788.2</v>
      </c>
      <c r="CK178" s="37">
        <v>0</v>
      </c>
      <c r="CL178" s="37">
        <v>0</v>
      </c>
      <c r="CO178" t="e">
        <f>VLOOKUP(A178,[1]รายการ!$A$14:$D$161,3,FALSE)</f>
        <v>#N/A</v>
      </c>
      <c r="CP178" t="e">
        <f>VLOOKUP(A178,[1]รายการ!$A$14:$D$161,4,FALSE)</f>
        <v>#N/A</v>
      </c>
    </row>
    <row r="179" spans="1:94">
      <c r="A179" s="38" t="s">
        <v>2294</v>
      </c>
      <c r="B179" s="38" t="s">
        <v>2295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37">
        <v>0</v>
      </c>
      <c r="U179" s="37">
        <v>0</v>
      </c>
      <c r="V179" s="37">
        <v>0</v>
      </c>
      <c r="W179" s="37">
        <v>0</v>
      </c>
      <c r="X179" s="37">
        <v>0</v>
      </c>
      <c r="Y179" s="37">
        <v>0</v>
      </c>
      <c r="Z179" s="37">
        <v>0</v>
      </c>
      <c r="AA179" s="37">
        <v>0</v>
      </c>
      <c r="AB179" s="37">
        <v>0</v>
      </c>
      <c r="AC179" s="37">
        <v>0</v>
      </c>
      <c r="AD179" s="37">
        <v>0</v>
      </c>
      <c r="AE179" s="37">
        <v>0</v>
      </c>
      <c r="AF179" s="37">
        <v>0</v>
      </c>
      <c r="AG179" s="37">
        <v>0</v>
      </c>
      <c r="AH179" s="37">
        <v>0</v>
      </c>
      <c r="AI179" s="37">
        <v>0</v>
      </c>
      <c r="AJ179" s="37">
        <v>0</v>
      </c>
      <c r="AK179" s="37">
        <v>0</v>
      </c>
      <c r="AL179" s="37">
        <v>0</v>
      </c>
      <c r="AM179" s="37">
        <v>0</v>
      </c>
      <c r="AN179" s="37">
        <v>0</v>
      </c>
      <c r="AO179" s="37">
        <v>0</v>
      </c>
      <c r="AP179" s="37">
        <v>0</v>
      </c>
      <c r="AQ179" s="37">
        <v>0</v>
      </c>
      <c r="AR179" s="37">
        <v>0</v>
      </c>
      <c r="AS179" s="37">
        <v>0</v>
      </c>
      <c r="AT179" s="37">
        <v>0</v>
      </c>
      <c r="AU179" s="37">
        <v>0</v>
      </c>
      <c r="AV179" s="37">
        <v>0</v>
      </c>
      <c r="AW179" s="37">
        <v>0</v>
      </c>
      <c r="AX179" s="37">
        <v>0</v>
      </c>
      <c r="AY179" s="37">
        <v>0</v>
      </c>
      <c r="AZ179" s="37">
        <v>0</v>
      </c>
      <c r="BA179" s="37">
        <v>0</v>
      </c>
      <c r="BB179" s="37">
        <v>0</v>
      </c>
      <c r="BC179" s="37">
        <v>0</v>
      </c>
      <c r="BD179" s="37">
        <v>0</v>
      </c>
      <c r="BE179" s="37">
        <v>0</v>
      </c>
      <c r="BF179" s="37">
        <v>0</v>
      </c>
      <c r="BG179" s="37">
        <v>0</v>
      </c>
      <c r="BH179" s="37">
        <v>0</v>
      </c>
      <c r="BI179" s="37">
        <v>0</v>
      </c>
      <c r="BJ179" s="37">
        <v>0</v>
      </c>
      <c r="BK179" s="37">
        <v>0</v>
      </c>
      <c r="BL179" s="37">
        <v>3584</v>
      </c>
      <c r="BM179" s="37">
        <v>0</v>
      </c>
      <c r="BN179" s="37">
        <v>0</v>
      </c>
      <c r="BO179" s="37">
        <v>0</v>
      </c>
      <c r="BP179" s="37">
        <v>0</v>
      </c>
      <c r="BQ179" s="37">
        <v>0</v>
      </c>
      <c r="BR179" s="37">
        <v>535402.34</v>
      </c>
      <c r="BS179" s="37">
        <v>0</v>
      </c>
      <c r="BT179" s="37">
        <v>0</v>
      </c>
      <c r="BU179" s="37">
        <v>0</v>
      </c>
      <c r="BV179" s="37">
        <v>0</v>
      </c>
      <c r="BW179" s="37">
        <v>0</v>
      </c>
      <c r="BX179" s="37">
        <v>199520.04</v>
      </c>
      <c r="BY179" s="37">
        <v>0</v>
      </c>
      <c r="BZ179" s="37">
        <v>0</v>
      </c>
      <c r="CA179" s="37">
        <v>0</v>
      </c>
      <c r="CB179" s="37">
        <v>0</v>
      </c>
      <c r="CC179" s="37">
        <v>0</v>
      </c>
      <c r="CD179" s="37">
        <v>0</v>
      </c>
      <c r="CE179" s="37">
        <v>0</v>
      </c>
      <c r="CF179" s="37">
        <v>0</v>
      </c>
      <c r="CG179" s="37">
        <v>0</v>
      </c>
      <c r="CH179" s="37">
        <v>0</v>
      </c>
      <c r="CI179" s="37">
        <v>0</v>
      </c>
      <c r="CJ179" s="37">
        <v>0</v>
      </c>
      <c r="CK179" s="37">
        <v>0</v>
      </c>
      <c r="CL179" s="37">
        <v>0</v>
      </c>
      <c r="CO179" t="e">
        <f>VLOOKUP(A179,[1]รายการ!$A$14:$D$161,3,FALSE)</f>
        <v>#N/A</v>
      </c>
      <c r="CP179" t="e">
        <f>VLOOKUP(A179,[1]รายการ!$A$14:$D$161,4,FALSE)</f>
        <v>#N/A</v>
      </c>
    </row>
    <row r="180" spans="1:94">
      <c r="A180" s="38" t="s">
        <v>2296</v>
      </c>
      <c r="B180" s="38" t="s">
        <v>2297</v>
      </c>
      <c r="C180" s="37">
        <v>0</v>
      </c>
      <c r="D180" s="37">
        <v>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37">
        <v>0</v>
      </c>
      <c r="U180" s="37">
        <v>0</v>
      </c>
      <c r="V180" s="37">
        <v>0</v>
      </c>
      <c r="W180" s="37">
        <v>0</v>
      </c>
      <c r="X180" s="37">
        <v>0</v>
      </c>
      <c r="Y180" s="37">
        <v>0</v>
      </c>
      <c r="Z180" s="37">
        <v>0</v>
      </c>
      <c r="AA180" s="37">
        <v>0</v>
      </c>
      <c r="AB180" s="37">
        <v>0</v>
      </c>
      <c r="AC180" s="37">
        <v>0</v>
      </c>
      <c r="AD180" s="37">
        <v>0</v>
      </c>
      <c r="AE180" s="37">
        <v>0</v>
      </c>
      <c r="AF180" s="37">
        <v>0</v>
      </c>
      <c r="AG180" s="37">
        <v>0</v>
      </c>
      <c r="AH180" s="37">
        <v>0</v>
      </c>
      <c r="AI180" s="37">
        <v>0</v>
      </c>
      <c r="AJ180" s="37">
        <v>0</v>
      </c>
      <c r="AK180" s="37">
        <v>0</v>
      </c>
      <c r="AL180" s="37">
        <v>0</v>
      </c>
      <c r="AM180" s="37">
        <v>0</v>
      </c>
      <c r="AN180" s="37">
        <v>0</v>
      </c>
      <c r="AO180" s="37">
        <v>0</v>
      </c>
      <c r="AP180" s="37">
        <v>0</v>
      </c>
      <c r="AQ180" s="37">
        <v>0</v>
      </c>
      <c r="AR180" s="37">
        <v>0</v>
      </c>
      <c r="AS180" s="37">
        <v>0</v>
      </c>
      <c r="AT180" s="37">
        <v>0</v>
      </c>
      <c r="AU180" s="37">
        <v>0</v>
      </c>
      <c r="AV180" s="37">
        <v>0</v>
      </c>
      <c r="AW180" s="37">
        <v>0</v>
      </c>
      <c r="AX180" s="37">
        <v>0</v>
      </c>
      <c r="AY180" s="37">
        <v>0</v>
      </c>
      <c r="AZ180" s="37">
        <v>0</v>
      </c>
      <c r="BA180" s="37">
        <v>0</v>
      </c>
      <c r="BB180" s="37">
        <v>0</v>
      </c>
      <c r="BC180" s="37">
        <v>0</v>
      </c>
      <c r="BD180" s="37">
        <v>0</v>
      </c>
      <c r="BE180" s="37">
        <v>0</v>
      </c>
      <c r="BF180" s="37">
        <v>0</v>
      </c>
      <c r="BG180" s="37">
        <v>0</v>
      </c>
      <c r="BH180" s="37">
        <v>0</v>
      </c>
      <c r="BI180" s="37">
        <v>0</v>
      </c>
      <c r="BJ180" s="37">
        <v>0</v>
      </c>
      <c r="BK180" s="37">
        <v>0</v>
      </c>
      <c r="BL180" s="37">
        <v>0</v>
      </c>
      <c r="BM180" s="37">
        <v>0</v>
      </c>
      <c r="BN180" s="37">
        <v>0</v>
      </c>
      <c r="BO180" s="37">
        <v>0</v>
      </c>
      <c r="BP180" s="37">
        <v>0</v>
      </c>
      <c r="BQ180" s="37">
        <v>0</v>
      </c>
      <c r="BR180" s="37">
        <v>178910.04</v>
      </c>
      <c r="BS180" s="37">
        <v>0</v>
      </c>
      <c r="BT180" s="37">
        <v>0</v>
      </c>
      <c r="BU180" s="37">
        <v>0</v>
      </c>
      <c r="BV180" s="37">
        <v>0</v>
      </c>
      <c r="BW180" s="37">
        <v>0</v>
      </c>
      <c r="BX180" s="37">
        <v>0</v>
      </c>
      <c r="BY180" s="37">
        <v>0</v>
      </c>
      <c r="BZ180" s="37">
        <v>0</v>
      </c>
      <c r="CA180" s="37">
        <v>0</v>
      </c>
      <c r="CB180" s="37">
        <v>0</v>
      </c>
      <c r="CC180" s="37">
        <v>0</v>
      </c>
      <c r="CD180" s="37">
        <v>0</v>
      </c>
      <c r="CE180" s="37">
        <v>0</v>
      </c>
      <c r="CF180" s="37">
        <v>0</v>
      </c>
      <c r="CG180" s="37">
        <v>0</v>
      </c>
      <c r="CH180" s="37">
        <v>0</v>
      </c>
      <c r="CI180" s="37">
        <v>0</v>
      </c>
      <c r="CJ180" s="37">
        <v>0</v>
      </c>
      <c r="CK180" s="37">
        <v>0</v>
      </c>
      <c r="CL180" s="37">
        <v>0</v>
      </c>
      <c r="CO180" t="e">
        <f>VLOOKUP(A180,[1]รายการ!$A$14:$D$161,3,FALSE)</f>
        <v>#N/A</v>
      </c>
      <c r="CP180" t="e">
        <f>VLOOKUP(A180,[1]รายการ!$A$14:$D$161,4,FALSE)</f>
        <v>#N/A</v>
      </c>
    </row>
    <row r="181" spans="1:94">
      <c r="A181" s="38" t="s">
        <v>2298</v>
      </c>
      <c r="B181" s="38" t="s">
        <v>2299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37">
        <v>0</v>
      </c>
      <c r="O181" s="37">
        <v>0</v>
      </c>
      <c r="P181" s="37">
        <v>0</v>
      </c>
      <c r="Q181" s="37">
        <v>0</v>
      </c>
      <c r="R181" s="37">
        <v>0</v>
      </c>
      <c r="S181" s="37">
        <v>0</v>
      </c>
      <c r="T181" s="37">
        <v>0</v>
      </c>
      <c r="U181" s="37">
        <v>0</v>
      </c>
      <c r="V181" s="37">
        <v>0</v>
      </c>
      <c r="W181" s="37">
        <v>0</v>
      </c>
      <c r="X181" s="37">
        <v>0</v>
      </c>
      <c r="Y181" s="37">
        <v>0</v>
      </c>
      <c r="Z181" s="37">
        <v>0</v>
      </c>
      <c r="AA181" s="37">
        <v>0</v>
      </c>
      <c r="AB181" s="37">
        <v>0</v>
      </c>
      <c r="AC181" s="37">
        <v>0</v>
      </c>
      <c r="AD181" s="37">
        <v>0</v>
      </c>
      <c r="AE181" s="37">
        <v>0</v>
      </c>
      <c r="AF181" s="37">
        <v>0</v>
      </c>
      <c r="AG181" s="37">
        <v>0</v>
      </c>
      <c r="AH181" s="37">
        <v>0</v>
      </c>
      <c r="AI181" s="37">
        <v>0</v>
      </c>
      <c r="AJ181" s="37">
        <v>0</v>
      </c>
      <c r="AK181" s="37">
        <v>0</v>
      </c>
      <c r="AL181" s="37">
        <v>0</v>
      </c>
      <c r="AM181" s="37">
        <v>0</v>
      </c>
      <c r="AN181" s="37">
        <v>0</v>
      </c>
      <c r="AO181" s="37">
        <v>0</v>
      </c>
      <c r="AP181" s="37">
        <v>0</v>
      </c>
      <c r="AQ181" s="37">
        <v>0</v>
      </c>
      <c r="AR181" s="37">
        <v>0</v>
      </c>
      <c r="AS181" s="37">
        <v>0</v>
      </c>
      <c r="AT181" s="37">
        <v>0</v>
      </c>
      <c r="AU181" s="37">
        <v>0</v>
      </c>
      <c r="AV181" s="37">
        <v>0</v>
      </c>
      <c r="AW181" s="37">
        <v>0</v>
      </c>
      <c r="AX181" s="37">
        <v>0</v>
      </c>
      <c r="AY181" s="37">
        <v>0</v>
      </c>
      <c r="AZ181" s="37">
        <v>0</v>
      </c>
      <c r="BA181" s="37">
        <v>0</v>
      </c>
      <c r="BB181" s="37">
        <v>0</v>
      </c>
      <c r="BC181" s="37">
        <v>0</v>
      </c>
      <c r="BD181" s="37">
        <v>0</v>
      </c>
      <c r="BE181" s="37">
        <v>0</v>
      </c>
      <c r="BF181" s="37">
        <v>0</v>
      </c>
      <c r="BG181" s="37">
        <v>0</v>
      </c>
      <c r="BH181" s="37">
        <v>0</v>
      </c>
      <c r="BI181" s="37">
        <v>0</v>
      </c>
      <c r="BJ181" s="37">
        <v>0</v>
      </c>
      <c r="BK181" s="37">
        <v>0</v>
      </c>
      <c r="BL181" s="37">
        <v>0</v>
      </c>
      <c r="BM181" s="37">
        <v>0</v>
      </c>
      <c r="BN181" s="37">
        <v>0</v>
      </c>
      <c r="BO181" s="37">
        <v>0</v>
      </c>
      <c r="BP181" s="37">
        <v>0</v>
      </c>
      <c r="BQ181" s="37">
        <v>0</v>
      </c>
      <c r="BR181" s="37">
        <v>0</v>
      </c>
      <c r="BS181" s="37">
        <v>0</v>
      </c>
      <c r="BT181" s="37">
        <v>0</v>
      </c>
      <c r="BU181" s="37">
        <v>0</v>
      </c>
      <c r="BV181" s="37">
        <v>0</v>
      </c>
      <c r="BW181" s="37">
        <v>0</v>
      </c>
      <c r="BX181" s="37">
        <v>0</v>
      </c>
      <c r="BY181" s="37">
        <v>0</v>
      </c>
      <c r="BZ181" s="37">
        <v>0</v>
      </c>
      <c r="CA181" s="37">
        <v>0</v>
      </c>
      <c r="CB181" s="37">
        <v>0</v>
      </c>
      <c r="CC181" s="37">
        <v>0</v>
      </c>
      <c r="CD181" s="37">
        <v>0</v>
      </c>
      <c r="CE181" s="37">
        <v>0</v>
      </c>
      <c r="CF181" s="37">
        <v>0</v>
      </c>
      <c r="CG181" s="37">
        <v>0</v>
      </c>
      <c r="CH181" s="37">
        <v>0</v>
      </c>
      <c r="CI181" s="37">
        <v>0</v>
      </c>
      <c r="CJ181" s="37">
        <v>0</v>
      </c>
      <c r="CK181" s="37">
        <v>0</v>
      </c>
      <c r="CL181" s="37">
        <v>0</v>
      </c>
      <c r="CO181" t="e">
        <f>VLOOKUP(A181,[1]รายการ!$A$14:$D$161,3,FALSE)</f>
        <v>#N/A</v>
      </c>
      <c r="CP181" t="e">
        <f>VLOOKUP(A181,[1]รายการ!$A$14:$D$161,4,FALSE)</f>
        <v>#N/A</v>
      </c>
    </row>
    <row r="182" spans="1:94">
      <c r="A182" s="38" t="s">
        <v>2300</v>
      </c>
      <c r="B182" s="38" t="s">
        <v>2301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  <c r="N182" s="37">
        <v>0</v>
      </c>
      <c r="O182" s="37">
        <v>0</v>
      </c>
      <c r="P182" s="37">
        <v>0</v>
      </c>
      <c r="Q182" s="37">
        <v>0</v>
      </c>
      <c r="R182" s="37">
        <v>0</v>
      </c>
      <c r="S182" s="37">
        <v>0</v>
      </c>
      <c r="T182" s="37">
        <v>0</v>
      </c>
      <c r="U182" s="37">
        <v>0</v>
      </c>
      <c r="V182" s="37">
        <v>0</v>
      </c>
      <c r="W182" s="37">
        <v>0</v>
      </c>
      <c r="X182" s="37">
        <v>0</v>
      </c>
      <c r="Y182" s="37">
        <v>0</v>
      </c>
      <c r="Z182" s="37">
        <v>0</v>
      </c>
      <c r="AA182" s="37">
        <v>0</v>
      </c>
      <c r="AB182" s="37">
        <v>0</v>
      </c>
      <c r="AC182" s="37">
        <v>0</v>
      </c>
      <c r="AD182" s="37">
        <v>0</v>
      </c>
      <c r="AE182" s="37">
        <v>0</v>
      </c>
      <c r="AF182" s="37">
        <v>0</v>
      </c>
      <c r="AG182" s="37">
        <v>0</v>
      </c>
      <c r="AH182" s="37">
        <v>0</v>
      </c>
      <c r="AI182" s="37">
        <v>0</v>
      </c>
      <c r="AJ182" s="37">
        <v>0</v>
      </c>
      <c r="AK182" s="37">
        <v>0</v>
      </c>
      <c r="AL182" s="37">
        <v>0</v>
      </c>
      <c r="AM182" s="37">
        <v>0</v>
      </c>
      <c r="AN182" s="37">
        <v>0</v>
      </c>
      <c r="AO182" s="37">
        <v>0</v>
      </c>
      <c r="AP182" s="37">
        <v>0</v>
      </c>
      <c r="AQ182" s="37">
        <v>0</v>
      </c>
      <c r="AR182" s="37">
        <v>0</v>
      </c>
      <c r="AS182" s="37">
        <v>0</v>
      </c>
      <c r="AT182" s="37">
        <v>0</v>
      </c>
      <c r="AU182" s="37">
        <v>0</v>
      </c>
      <c r="AV182" s="37">
        <v>0</v>
      </c>
      <c r="AW182" s="37">
        <v>0</v>
      </c>
      <c r="AX182" s="37">
        <v>0</v>
      </c>
      <c r="AY182" s="37">
        <v>0</v>
      </c>
      <c r="AZ182" s="37">
        <v>0</v>
      </c>
      <c r="BA182" s="37">
        <v>0</v>
      </c>
      <c r="BB182" s="37">
        <v>0</v>
      </c>
      <c r="BC182" s="37">
        <v>0</v>
      </c>
      <c r="BD182" s="37">
        <v>0</v>
      </c>
      <c r="BE182" s="37">
        <v>0</v>
      </c>
      <c r="BF182" s="37">
        <v>0</v>
      </c>
      <c r="BG182" s="37">
        <v>0</v>
      </c>
      <c r="BH182" s="37">
        <v>0</v>
      </c>
      <c r="BI182" s="37">
        <v>0</v>
      </c>
      <c r="BJ182" s="37">
        <v>0</v>
      </c>
      <c r="BK182" s="37">
        <v>0</v>
      </c>
      <c r="BL182" s="37">
        <v>0</v>
      </c>
      <c r="BM182" s="37">
        <v>0</v>
      </c>
      <c r="BN182" s="37">
        <v>0</v>
      </c>
      <c r="BO182" s="37">
        <v>0</v>
      </c>
      <c r="BP182" s="37">
        <v>0</v>
      </c>
      <c r="BQ182" s="37">
        <v>0</v>
      </c>
      <c r="BR182" s="37">
        <v>20149.98</v>
      </c>
      <c r="BS182" s="37">
        <v>0</v>
      </c>
      <c r="BT182" s="37">
        <v>0</v>
      </c>
      <c r="BU182" s="37">
        <v>0</v>
      </c>
      <c r="BV182" s="37">
        <v>0</v>
      </c>
      <c r="BW182" s="37">
        <v>0</v>
      </c>
      <c r="BX182" s="37">
        <v>0</v>
      </c>
      <c r="BY182" s="37">
        <v>0</v>
      </c>
      <c r="BZ182" s="37">
        <v>0</v>
      </c>
      <c r="CA182" s="37">
        <v>0</v>
      </c>
      <c r="CB182" s="37">
        <v>0</v>
      </c>
      <c r="CC182" s="37">
        <v>0</v>
      </c>
      <c r="CD182" s="37">
        <v>0</v>
      </c>
      <c r="CE182" s="37">
        <v>0</v>
      </c>
      <c r="CF182" s="37">
        <v>0</v>
      </c>
      <c r="CG182" s="37">
        <v>0</v>
      </c>
      <c r="CH182" s="37">
        <v>0</v>
      </c>
      <c r="CI182" s="37">
        <v>0</v>
      </c>
      <c r="CJ182" s="37">
        <v>0</v>
      </c>
      <c r="CK182" s="37">
        <v>0</v>
      </c>
      <c r="CL182" s="37">
        <v>0</v>
      </c>
      <c r="CO182" t="e">
        <f>VLOOKUP(A182,[1]รายการ!$A$14:$D$161,3,FALSE)</f>
        <v>#N/A</v>
      </c>
      <c r="CP182" t="e">
        <f>VLOOKUP(A182,[1]รายการ!$A$14:$D$161,4,FALSE)</f>
        <v>#N/A</v>
      </c>
    </row>
    <row r="183" spans="1:94">
      <c r="A183" s="38" t="s">
        <v>2302</v>
      </c>
      <c r="B183" s="38" t="s">
        <v>2303</v>
      </c>
      <c r="C183" s="37">
        <v>21634826.260000002</v>
      </c>
      <c r="D183" s="37">
        <v>332962.65000000002</v>
      </c>
      <c r="E183" s="37">
        <v>34780.160000000003</v>
      </c>
      <c r="F183" s="37">
        <v>0</v>
      </c>
      <c r="G183" s="37">
        <v>378468.37</v>
      </c>
      <c r="H183" s="37">
        <v>0</v>
      </c>
      <c r="I183" s="37">
        <v>567075.01</v>
      </c>
      <c r="J183" s="37">
        <v>1211453.98</v>
      </c>
      <c r="K183" s="37">
        <v>0</v>
      </c>
      <c r="L183" s="37">
        <v>0</v>
      </c>
      <c r="M183" s="37">
        <v>4890113.0999999996</v>
      </c>
      <c r="N183" s="37">
        <v>1536555.46</v>
      </c>
      <c r="O183" s="37">
        <v>10260405.4</v>
      </c>
      <c r="P183" s="37">
        <v>860825</v>
      </c>
      <c r="Q183" s="37">
        <v>152893.32999999999</v>
      </c>
      <c r="R183" s="37">
        <v>2983554.8</v>
      </c>
      <c r="S183" s="37">
        <v>1139168.3400000001</v>
      </c>
      <c r="T183" s="37">
        <v>848173.27</v>
      </c>
      <c r="U183" s="37">
        <v>0</v>
      </c>
      <c r="V183" s="37">
        <v>254000.04</v>
      </c>
      <c r="W183" s="37">
        <v>16622097.9</v>
      </c>
      <c r="X183" s="37">
        <v>180845.52</v>
      </c>
      <c r="Y183" s="37">
        <v>1564361.84</v>
      </c>
      <c r="Z183" s="37">
        <v>223658.35</v>
      </c>
      <c r="AA183" s="37">
        <v>261552.32</v>
      </c>
      <c r="AB183" s="37">
        <v>687775.26</v>
      </c>
      <c r="AC183" s="37">
        <v>0</v>
      </c>
      <c r="AD183" s="37">
        <v>2526197.2000000002</v>
      </c>
      <c r="AE183" s="37">
        <v>184325.25</v>
      </c>
      <c r="AF183" s="37">
        <v>111850.17</v>
      </c>
      <c r="AG183" s="37">
        <v>378866.99</v>
      </c>
      <c r="AH183" s="37">
        <v>1348648.77</v>
      </c>
      <c r="AI183" s="37">
        <v>29983.99</v>
      </c>
      <c r="AJ183" s="37">
        <v>396663.33</v>
      </c>
      <c r="AK183" s="37">
        <v>41365447.32</v>
      </c>
      <c r="AL183" s="37">
        <v>984798.2</v>
      </c>
      <c r="AM183" s="37">
        <v>934428.86</v>
      </c>
      <c r="AN183" s="37">
        <v>148419.15</v>
      </c>
      <c r="AO183" s="37">
        <v>2128908.7000000002</v>
      </c>
      <c r="AP183" s="37">
        <v>1392522.22</v>
      </c>
      <c r="AQ183" s="37">
        <v>366673.02</v>
      </c>
      <c r="AR183" s="37">
        <v>6657772.3200000003</v>
      </c>
      <c r="AS183" s="37">
        <v>786109.15</v>
      </c>
      <c r="AT183" s="37">
        <v>1181457.73</v>
      </c>
      <c r="AU183" s="37">
        <v>771520.62</v>
      </c>
      <c r="AV183" s="37">
        <v>117488.96000000001</v>
      </c>
      <c r="AW183" s="37">
        <v>835390.02</v>
      </c>
      <c r="AX183" s="37">
        <v>107798.76</v>
      </c>
      <c r="AY183" s="37">
        <v>1109466.24</v>
      </c>
      <c r="AZ183" s="37">
        <v>1612610.84</v>
      </c>
      <c r="BA183" s="37">
        <v>10357647.949999999</v>
      </c>
      <c r="BB183" s="37">
        <v>934373.96</v>
      </c>
      <c r="BC183" s="37">
        <v>9107058.0700000003</v>
      </c>
      <c r="BD183" s="37">
        <v>4018744.33</v>
      </c>
      <c r="BE183" s="37">
        <v>1060382.6000000001</v>
      </c>
      <c r="BF183" s="37">
        <v>644003.22</v>
      </c>
      <c r="BG183" s="37">
        <v>13420328.710000001</v>
      </c>
      <c r="BH183" s="37">
        <v>0</v>
      </c>
      <c r="BI183" s="37">
        <v>1156125.47</v>
      </c>
      <c r="BJ183" s="37">
        <v>0</v>
      </c>
      <c r="BK183" s="37">
        <v>615912.82999999996</v>
      </c>
      <c r="BL183" s="37">
        <v>11818745.08</v>
      </c>
      <c r="BM183" s="37">
        <v>2168154.9900000002</v>
      </c>
      <c r="BN183" s="37">
        <v>1890878.67</v>
      </c>
      <c r="BO183" s="37">
        <v>1932346.68</v>
      </c>
      <c r="BP183" s="37">
        <v>441391.52</v>
      </c>
      <c r="BQ183" s="37">
        <v>1272921.04</v>
      </c>
      <c r="BR183" s="37">
        <v>81403192.260000005</v>
      </c>
      <c r="BS183" s="37">
        <v>653151.19999999995</v>
      </c>
      <c r="BT183" s="37">
        <v>0</v>
      </c>
      <c r="BU183" s="37">
        <v>8564759.9900000002</v>
      </c>
      <c r="BV183" s="37">
        <v>294119.58</v>
      </c>
      <c r="BW183" s="37">
        <v>1534163.26</v>
      </c>
      <c r="BX183" s="37">
        <v>4008638.98</v>
      </c>
      <c r="BY183" s="37">
        <v>480069.06</v>
      </c>
      <c r="BZ183" s="37">
        <v>758537.83</v>
      </c>
      <c r="CA183" s="37">
        <v>1174040.04</v>
      </c>
      <c r="CB183" s="37">
        <v>338243.1</v>
      </c>
      <c r="CC183" s="37">
        <v>5420717.5099999998</v>
      </c>
      <c r="CD183" s="37">
        <v>660942.86</v>
      </c>
      <c r="CE183" s="37">
        <v>2854427.66</v>
      </c>
      <c r="CF183" s="37">
        <v>1244638.54</v>
      </c>
      <c r="CG183" s="37">
        <v>34976.47</v>
      </c>
      <c r="CH183" s="37">
        <v>879102.35</v>
      </c>
      <c r="CI183" s="37">
        <v>93510</v>
      </c>
      <c r="CJ183" s="37">
        <v>1683397</v>
      </c>
      <c r="CK183" s="37">
        <v>1220065.04</v>
      </c>
      <c r="CL183" s="37">
        <v>534994.98</v>
      </c>
      <c r="CO183" t="e">
        <f>VLOOKUP(A183,[1]รายการ!$A$14:$D$161,3,FALSE)</f>
        <v>#N/A</v>
      </c>
      <c r="CP183" t="e">
        <f>VLOOKUP(A183,[1]รายการ!$A$14:$D$161,4,FALSE)</f>
        <v>#N/A</v>
      </c>
    </row>
    <row r="184" spans="1:94">
      <c r="A184" s="38" t="s">
        <v>2304</v>
      </c>
      <c r="B184" s="38" t="s">
        <v>2305</v>
      </c>
      <c r="C184" s="37">
        <v>0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7">
        <v>0</v>
      </c>
      <c r="M184" s="37">
        <v>0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7">
        <v>0</v>
      </c>
      <c r="T184" s="37">
        <v>0</v>
      </c>
      <c r="U184" s="37">
        <v>0</v>
      </c>
      <c r="V184" s="37">
        <v>0</v>
      </c>
      <c r="W184" s="37">
        <v>0</v>
      </c>
      <c r="X184" s="37">
        <v>0</v>
      </c>
      <c r="Y184" s="37">
        <v>0</v>
      </c>
      <c r="Z184" s="37">
        <v>0</v>
      </c>
      <c r="AA184" s="37">
        <v>0</v>
      </c>
      <c r="AB184" s="37">
        <v>0</v>
      </c>
      <c r="AC184" s="37">
        <v>0</v>
      </c>
      <c r="AD184" s="37">
        <v>0</v>
      </c>
      <c r="AE184" s="37">
        <v>0</v>
      </c>
      <c r="AF184" s="37">
        <v>0</v>
      </c>
      <c r="AG184" s="37">
        <v>0</v>
      </c>
      <c r="AH184" s="37">
        <v>0</v>
      </c>
      <c r="AI184" s="37">
        <v>0</v>
      </c>
      <c r="AJ184" s="37">
        <v>0</v>
      </c>
      <c r="AK184" s="37">
        <v>0</v>
      </c>
      <c r="AL184" s="37">
        <v>0</v>
      </c>
      <c r="AM184" s="37">
        <v>0</v>
      </c>
      <c r="AN184" s="37">
        <v>86840</v>
      </c>
      <c r="AO184" s="37">
        <v>0</v>
      </c>
      <c r="AP184" s="37">
        <v>0</v>
      </c>
      <c r="AQ184" s="37">
        <v>0</v>
      </c>
      <c r="AR184" s="37">
        <v>0</v>
      </c>
      <c r="AS184" s="37">
        <v>0</v>
      </c>
      <c r="AT184" s="37">
        <v>0</v>
      </c>
      <c r="AU184" s="37">
        <v>0</v>
      </c>
      <c r="AV184" s="37">
        <v>0</v>
      </c>
      <c r="AW184" s="37">
        <v>0</v>
      </c>
      <c r="AX184" s="37">
        <v>0</v>
      </c>
      <c r="AY184" s="37">
        <v>0</v>
      </c>
      <c r="AZ184" s="37">
        <v>0</v>
      </c>
      <c r="BA184" s="37">
        <v>0</v>
      </c>
      <c r="BB184" s="37">
        <v>0</v>
      </c>
      <c r="BC184" s="37">
        <v>525333.36</v>
      </c>
      <c r="BD184" s="37">
        <v>0</v>
      </c>
      <c r="BE184" s="37">
        <v>0</v>
      </c>
      <c r="BF184" s="37">
        <v>0</v>
      </c>
      <c r="BG184" s="37">
        <v>0</v>
      </c>
      <c r="BH184" s="37">
        <v>0</v>
      </c>
      <c r="BI184" s="37">
        <v>0</v>
      </c>
      <c r="BJ184" s="37">
        <v>0</v>
      </c>
      <c r="BK184" s="37">
        <v>0</v>
      </c>
      <c r="BL184" s="37">
        <v>0</v>
      </c>
      <c r="BM184" s="37">
        <v>0</v>
      </c>
      <c r="BN184" s="37">
        <v>0</v>
      </c>
      <c r="BO184" s="37">
        <v>0</v>
      </c>
      <c r="BP184" s="37">
        <v>0</v>
      </c>
      <c r="BQ184" s="37">
        <v>0</v>
      </c>
      <c r="BR184" s="37">
        <v>11198284.289999999</v>
      </c>
      <c r="BS184" s="37">
        <v>0</v>
      </c>
      <c r="BT184" s="37">
        <v>0</v>
      </c>
      <c r="BU184" s="37">
        <v>0</v>
      </c>
      <c r="BV184" s="37">
        <v>0</v>
      </c>
      <c r="BW184" s="37">
        <v>0</v>
      </c>
      <c r="BX184" s="37">
        <v>0</v>
      </c>
      <c r="BY184" s="37">
        <v>0</v>
      </c>
      <c r="BZ184" s="37">
        <v>0</v>
      </c>
      <c r="CA184" s="37">
        <v>0</v>
      </c>
      <c r="CB184" s="37">
        <v>0</v>
      </c>
      <c r="CC184" s="37">
        <v>0</v>
      </c>
      <c r="CD184" s="37">
        <v>0</v>
      </c>
      <c r="CE184" s="37">
        <v>0</v>
      </c>
      <c r="CF184" s="37">
        <v>0</v>
      </c>
      <c r="CG184" s="37">
        <v>0</v>
      </c>
      <c r="CH184" s="37">
        <v>0</v>
      </c>
      <c r="CI184" s="37">
        <v>0</v>
      </c>
      <c r="CJ184" s="37">
        <v>0</v>
      </c>
      <c r="CK184" s="37">
        <v>0</v>
      </c>
      <c r="CL184" s="37">
        <v>4449.96</v>
      </c>
      <c r="CO184" t="e">
        <f>VLOOKUP(A184,[1]รายการ!$A$14:$D$161,3,FALSE)</f>
        <v>#N/A</v>
      </c>
      <c r="CP184" t="e">
        <f>VLOOKUP(A184,[1]รายการ!$A$14:$D$161,4,FALSE)</f>
        <v>#N/A</v>
      </c>
    </row>
    <row r="185" spans="1:94">
      <c r="A185" s="38" t="s">
        <v>2306</v>
      </c>
      <c r="B185" s="38" t="s">
        <v>2307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7">
        <v>0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37">
        <v>0</v>
      </c>
      <c r="U185" s="37">
        <v>0</v>
      </c>
      <c r="V185" s="37">
        <v>0</v>
      </c>
      <c r="W185" s="37">
        <v>0</v>
      </c>
      <c r="X185" s="37">
        <v>0</v>
      </c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37">
        <v>0</v>
      </c>
      <c r="AE185" s="37">
        <v>0</v>
      </c>
      <c r="AF185" s="37">
        <v>0</v>
      </c>
      <c r="AG185" s="37">
        <v>0</v>
      </c>
      <c r="AH185" s="37">
        <v>0</v>
      </c>
      <c r="AI185" s="37">
        <v>0</v>
      </c>
      <c r="AJ185" s="37">
        <v>0</v>
      </c>
      <c r="AK185" s="37">
        <v>0</v>
      </c>
      <c r="AL185" s="37">
        <v>0</v>
      </c>
      <c r="AM185" s="37">
        <v>0</v>
      </c>
      <c r="AN185" s="37">
        <v>0</v>
      </c>
      <c r="AO185" s="37">
        <v>0</v>
      </c>
      <c r="AP185" s="37">
        <v>0</v>
      </c>
      <c r="AQ185" s="37">
        <v>0</v>
      </c>
      <c r="AR185" s="37">
        <v>0</v>
      </c>
      <c r="AS185" s="37">
        <v>0</v>
      </c>
      <c r="AT185" s="37">
        <v>0</v>
      </c>
      <c r="AU185" s="37">
        <v>0</v>
      </c>
      <c r="AV185" s="37">
        <v>0</v>
      </c>
      <c r="AW185" s="37">
        <v>0</v>
      </c>
      <c r="AX185" s="37">
        <v>0</v>
      </c>
      <c r="AY185" s="37">
        <v>0</v>
      </c>
      <c r="AZ185" s="37">
        <v>0</v>
      </c>
      <c r="BA185" s="37">
        <v>0</v>
      </c>
      <c r="BB185" s="37">
        <v>0</v>
      </c>
      <c r="BC185" s="37">
        <v>0</v>
      </c>
      <c r="BD185" s="37">
        <v>0</v>
      </c>
      <c r="BE185" s="37">
        <v>0</v>
      </c>
      <c r="BF185" s="37">
        <v>0</v>
      </c>
      <c r="BG185" s="37">
        <v>0</v>
      </c>
      <c r="BH185" s="37">
        <v>0</v>
      </c>
      <c r="BI185" s="37">
        <v>0</v>
      </c>
      <c r="BJ185" s="37">
        <v>0</v>
      </c>
      <c r="BK185" s="37">
        <v>0</v>
      </c>
      <c r="BL185" s="37">
        <v>0</v>
      </c>
      <c r="BM185" s="37">
        <v>0</v>
      </c>
      <c r="BN185" s="37">
        <v>0</v>
      </c>
      <c r="BO185" s="37">
        <v>0</v>
      </c>
      <c r="BP185" s="37">
        <v>0</v>
      </c>
      <c r="BQ185" s="37">
        <v>0</v>
      </c>
      <c r="BR185" s="37">
        <v>761277.76</v>
      </c>
      <c r="BS185" s="37">
        <v>0</v>
      </c>
      <c r="BT185" s="37">
        <v>0</v>
      </c>
      <c r="BU185" s="37">
        <v>0</v>
      </c>
      <c r="BV185" s="37">
        <v>0</v>
      </c>
      <c r="BW185" s="37">
        <v>0</v>
      </c>
      <c r="BX185" s="37">
        <v>0</v>
      </c>
      <c r="BY185" s="37">
        <v>0</v>
      </c>
      <c r="BZ185" s="37">
        <v>0</v>
      </c>
      <c r="CA185" s="37">
        <v>0</v>
      </c>
      <c r="CB185" s="37">
        <v>0</v>
      </c>
      <c r="CC185" s="37">
        <v>0</v>
      </c>
      <c r="CD185" s="37">
        <v>0</v>
      </c>
      <c r="CE185" s="37">
        <v>0</v>
      </c>
      <c r="CF185" s="37">
        <v>0</v>
      </c>
      <c r="CG185" s="37">
        <v>0</v>
      </c>
      <c r="CH185" s="37">
        <v>0</v>
      </c>
      <c r="CI185" s="37">
        <v>0</v>
      </c>
      <c r="CJ185" s="37">
        <v>0</v>
      </c>
      <c r="CK185" s="37">
        <v>0</v>
      </c>
      <c r="CL185" s="37">
        <v>0</v>
      </c>
      <c r="CO185" t="e">
        <f>VLOOKUP(A185,[1]รายการ!$A$14:$D$161,3,FALSE)</f>
        <v>#N/A</v>
      </c>
      <c r="CP185" t="e">
        <f>VLOOKUP(A185,[1]รายการ!$A$14:$D$161,4,FALSE)</f>
        <v>#N/A</v>
      </c>
    </row>
    <row r="186" spans="1:94">
      <c r="A186" s="38" t="s">
        <v>2308</v>
      </c>
      <c r="B186" s="38" t="s">
        <v>2309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  <c r="N186" s="37">
        <v>19999.87</v>
      </c>
      <c r="O186" s="37">
        <v>0</v>
      </c>
      <c r="P186" s="37">
        <v>0</v>
      </c>
      <c r="Q186" s="37">
        <v>0</v>
      </c>
      <c r="R186" s="37">
        <v>0</v>
      </c>
      <c r="S186" s="37">
        <v>41665.64</v>
      </c>
      <c r="T186" s="37">
        <v>0</v>
      </c>
      <c r="U186" s="37">
        <v>0</v>
      </c>
      <c r="V186" s="37">
        <v>0</v>
      </c>
      <c r="W186" s="37">
        <v>0</v>
      </c>
      <c r="X186" s="37">
        <v>0</v>
      </c>
      <c r="Y186" s="37">
        <v>0</v>
      </c>
      <c r="Z186" s="37">
        <v>0</v>
      </c>
      <c r="AA186" s="37">
        <v>0</v>
      </c>
      <c r="AB186" s="37">
        <v>0</v>
      </c>
      <c r="AC186" s="37">
        <v>0</v>
      </c>
      <c r="AD186" s="37">
        <v>0</v>
      </c>
      <c r="AE186" s="37">
        <v>0</v>
      </c>
      <c r="AF186" s="37">
        <v>0</v>
      </c>
      <c r="AG186" s="37">
        <v>0</v>
      </c>
      <c r="AH186" s="37">
        <v>0</v>
      </c>
      <c r="AI186" s="37">
        <v>0</v>
      </c>
      <c r="AJ186" s="37">
        <v>0</v>
      </c>
      <c r="AK186" s="37">
        <v>0</v>
      </c>
      <c r="AL186" s="37">
        <v>0</v>
      </c>
      <c r="AM186" s="37">
        <v>0</v>
      </c>
      <c r="AN186" s="37">
        <v>81662.7</v>
      </c>
      <c r="AO186" s="37">
        <v>0</v>
      </c>
      <c r="AP186" s="37">
        <v>0</v>
      </c>
      <c r="AQ186" s="37">
        <v>0</v>
      </c>
      <c r="AR186" s="37">
        <v>0</v>
      </c>
      <c r="AS186" s="37">
        <v>0</v>
      </c>
      <c r="AT186" s="37">
        <v>0</v>
      </c>
      <c r="AU186" s="37">
        <v>0</v>
      </c>
      <c r="AV186" s="37">
        <v>0</v>
      </c>
      <c r="AW186" s="37">
        <v>0</v>
      </c>
      <c r="AX186" s="37">
        <v>0</v>
      </c>
      <c r="AY186" s="37">
        <v>88332.4</v>
      </c>
      <c r="AZ186" s="37">
        <v>0</v>
      </c>
      <c r="BA186" s="37">
        <v>0</v>
      </c>
      <c r="BB186" s="37">
        <v>0</v>
      </c>
      <c r="BC186" s="37">
        <v>0</v>
      </c>
      <c r="BD186" s="37">
        <v>0</v>
      </c>
      <c r="BE186" s="37">
        <v>0</v>
      </c>
      <c r="BF186" s="37">
        <v>0</v>
      </c>
      <c r="BG186" s="37">
        <v>1791832.68</v>
      </c>
      <c r="BH186" s="37">
        <v>0</v>
      </c>
      <c r="BI186" s="37">
        <v>0</v>
      </c>
      <c r="BJ186" s="37">
        <v>0</v>
      </c>
      <c r="BK186" s="37">
        <v>0</v>
      </c>
      <c r="BL186" s="37">
        <v>0</v>
      </c>
      <c r="BM186" s="37">
        <v>0</v>
      </c>
      <c r="BN186" s="37">
        <v>0</v>
      </c>
      <c r="BO186" s="37">
        <v>0</v>
      </c>
      <c r="BP186" s="37">
        <v>0</v>
      </c>
      <c r="BQ186" s="37">
        <v>21999.96</v>
      </c>
      <c r="BR186" s="37">
        <v>2251184.27</v>
      </c>
      <c r="BS186" s="37">
        <v>47554.559999999998</v>
      </c>
      <c r="BT186" s="37">
        <v>0</v>
      </c>
      <c r="BU186" s="37">
        <v>0</v>
      </c>
      <c r="BV186" s="37">
        <v>199333.32</v>
      </c>
      <c r="BW186" s="37">
        <v>0</v>
      </c>
      <c r="BX186" s="37">
        <v>0</v>
      </c>
      <c r="BY186" s="37">
        <v>48998</v>
      </c>
      <c r="BZ186" s="37">
        <v>0</v>
      </c>
      <c r="CA186" s="37">
        <v>0</v>
      </c>
      <c r="CB186" s="37">
        <v>0</v>
      </c>
      <c r="CC186" s="37">
        <v>0</v>
      </c>
      <c r="CD186" s="37">
        <v>0</v>
      </c>
      <c r="CE186" s="37">
        <v>0</v>
      </c>
      <c r="CF186" s="37">
        <v>69444.44</v>
      </c>
      <c r="CG186" s="37">
        <v>0</v>
      </c>
      <c r="CH186" s="37">
        <v>0</v>
      </c>
      <c r="CI186" s="37">
        <v>0</v>
      </c>
      <c r="CJ186" s="37">
        <v>0</v>
      </c>
      <c r="CK186" s="37">
        <v>0</v>
      </c>
      <c r="CL186" s="37">
        <v>0</v>
      </c>
      <c r="CO186" t="e">
        <f>VLOOKUP(A186,[1]รายการ!$A$14:$D$161,3,FALSE)</f>
        <v>#N/A</v>
      </c>
      <c r="CP186" t="e">
        <f>VLOOKUP(A186,[1]รายการ!$A$14:$D$161,4,FALSE)</f>
        <v>#N/A</v>
      </c>
    </row>
    <row r="187" spans="1:94">
      <c r="A187" s="38" t="s">
        <v>2310</v>
      </c>
      <c r="B187" s="38" t="s">
        <v>2311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37">
        <v>0</v>
      </c>
      <c r="U187" s="37">
        <v>0</v>
      </c>
      <c r="V187" s="37">
        <v>0</v>
      </c>
      <c r="W187" s="37">
        <v>0</v>
      </c>
      <c r="X187" s="37">
        <v>0</v>
      </c>
      <c r="Y187" s="37">
        <v>0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0</v>
      </c>
      <c r="AG187" s="37">
        <v>0</v>
      </c>
      <c r="AH187" s="37">
        <v>0</v>
      </c>
      <c r="AI187" s="37">
        <v>0</v>
      </c>
      <c r="AJ187" s="37">
        <v>0</v>
      </c>
      <c r="AK187" s="37">
        <v>0</v>
      </c>
      <c r="AL187" s="37">
        <v>0</v>
      </c>
      <c r="AM187" s="37">
        <v>0</v>
      </c>
      <c r="AN187" s="37">
        <v>0</v>
      </c>
      <c r="AO187" s="37">
        <v>0</v>
      </c>
      <c r="AP187" s="37">
        <v>0</v>
      </c>
      <c r="AQ187" s="37">
        <v>0</v>
      </c>
      <c r="AR187" s="37">
        <v>0</v>
      </c>
      <c r="AS187" s="37">
        <v>0</v>
      </c>
      <c r="AT187" s="37">
        <v>0</v>
      </c>
      <c r="AU187" s="37">
        <v>0</v>
      </c>
      <c r="AV187" s="37">
        <v>0</v>
      </c>
      <c r="AW187" s="37">
        <v>0</v>
      </c>
      <c r="AX187" s="37">
        <v>0</v>
      </c>
      <c r="AY187" s="37">
        <v>0</v>
      </c>
      <c r="AZ187" s="37">
        <v>0</v>
      </c>
      <c r="BA187" s="37">
        <v>0</v>
      </c>
      <c r="BB187" s="37">
        <v>0</v>
      </c>
      <c r="BC187" s="37">
        <v>0</v>
      </c>
      <c r="BD187" s="37">
        <v>0</v>
      </c>
      <c r="BE187" s="37">
        <v>0</v>
      </c>
      <c r="BF187" s="37">
        <v>0</v>
      </c>
      <c r="BG187" s="37">
        <v>0</v>
      </c>
      <c r="BH187" s="37">
        <v>1325</v>
      </c>
      <c r="BI187" s="37">
        <v>0</v>
      </c>
      <c r="BJ187" s="37">
        <v>0</v>
      </c>
      <c r="BK187" s="37">
        <v>0</v>
      </c>
      <c r="BL187" s="37">
        <v>0</v>
      </c>
      <c r="BM187" s="37">
        <v>0</v>
      </c>
      <c r="BN187" s="37">
        <v>0</v>
      </c>
      <c r="BO187" s="37">
        <v>0</v>
      </c>
      <c r="BP187" s="37">
        <v>0</v>
      </c>
      <c r="BQ187" s="37">
        <v>0</v>
      </c>
      <c r="BR187" s="37">
        <v>0</v>
      </c>
      <c r="BS187" s="37">
        <v>0</v>
      </c>
      <c r="BT187" s="37">
        <v>0</v>
      </c>
      <c r="BU187" s="37">
        <v>0</v>
      </c>
      <c r="BV187" s="37">
        <v>0</v>
      </c>
      <c r="BW187" s="37">
        <v>0</v>
      </c>
      <c r="BX187" s="37">
        <v>0</v>
      </c>
      <c r="BY187" s="37">
        <v>0</v>
      </c>
      <c r="BZ187" s="37">
        <v>0</v>
      </c>
      <c r="CA187" s="37">
        <v>0</v>
      </c>
      <c r="CB187" s="37">
        <v>0</v>
      </c>
      <c r="CC187" s="37">
        <v>0</v>
      </c>
      <c r="CD187" s="37">
        <v>0</v>
      </c>
      <c r="CE187" s="37">
        <v>0</v>
      </c>
      <c r="CF187" s="37">
        <v>0</v>
      </c>
      <c r="CG187" s="37">
        <v>0</v>
      </c>
      <c r="CH187" s="37">
        <v>0</v>
      </c>
      <c r="CI187" s="37">
        <v>0</v>
      </c>
      <c r="CJ187" s="37">
        <v>0</v>
      </c>
      <c r="CK187" s="37">
        <v>0</v>
      </c>
      <c r="CL187" s="37">
        <v>0</v>
      </c>
      <c r="CO187" t="e">
        <f>VLOOKUP(A187,[1]รายการ!$A$14:$D$161,3,FALSE)</f>
        <v>#N/A</v>
      </c>
      <c r="CP187" t="e">
        <f>VLOOKUP(A187,[1]รายการ!$A$14:$D$161,4,FALSE)</f>
        <v>#N/A</v>
      </c>
    </row>
    <row r="188" spans="1:94">
      <c r="A188" s="38" t="s">
        <v>2312</v>
      </c>
      <c r="B188" s="38" t="s">
        <v>2313</v>
      </c>
      <c r="C188" s="37">
        <v>0</v>
      </c>
      <c r="D188" s="37">
        <v>0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7">
        <v>0</v>
      </c>
      <c r="O188" s="37">
        <v>0</v>
      </c>
      <c r="P188" s="37">
        <v>0</v>
      </c>
      <c r="Q188" s="37">
        <v>0</v>
      </c>
      <c r="R188" s="37">
        <v>0</v>
      </c>
      <c r="S188" s="37">
        <v>0</v>
      </c>
      <c r="T188" s="37">
        <v>0</v>
      </c>
      <c r="U188" s="37">
        <v>0</v>
      </c>
      <c r="V188" s="37">
        <v>0</v>
      </c>
      <c r="W188" s="37">
        <v>0</v>
      </c>
      <c r="X188" s="37">
        <v>0</v>
      </c>
      <c r="Y188" s="37">
        <v>0</v>
      </c>
      <c r="Z188" s="37">
        <v>0</v>
      </c>
      <c r="AA188" s="37">
        <v>0</v>
      </c>
      <c r="AB188" s="37">
        <v>0</v>
      </c>
      <c r="AC188" s="37">
        <v>0</v>
      </c>
      <c r="AD188" s="37">
        <v>0</v>
      </c>
      <c r="AE188" s="37">
        <v>0</v>
      </c>
      <c r="AF188" s="37">
        <v>0</v>
      </c>
      <c r="AG188" s="37">
        <v>0</v>
      </c>
      <c r="AH188" s="37">
        <v>0</v>
      </c>
      <c r="AI188" s="37">
        <v>0</v>
      </c>
      <c r="AJ188" s="37">
        <v>0</v>
      </c>
      <c r="AK188" s="37">
        <v>0</v>
      </c>
      <c r="AL188" s="37">
        <v>0</v>
      </c>
      <c r="AM188" s="37">
        <v>0</v>
      </c>
      <c r="AN188" s="37">
        <v>0</v>
      </c>
      <c r="AO188" s="37">
        <v>0</v>
      </c>
      <c r="AP188" s="37">
        <v>0</v>
      </c>
      <c r="AQ188" s="37">
        <v>0</v>
      </c>
      <c r="AR188" s="37">
        <v>0</v>
      </c>
      <c r="AS188" s="37">
        <v>0</v>
      </c>
      <c r="AT188" s="37">
        <v>0</v>
      </c>
      <c r="AU188" s="37">
        <v>0</v>
      </c>
      <c r="AV188" s="37">
        <v>0</v>
      </c>
      <c r="AW188" s="37">
        <v>0</v>
      </c>
      <c r="AX188" s="37">
        <v>0</v>
      </c>
      <c r="AY188" s="37">
        <v>0</v>
      </c>
      <c r="AZ188" s="37">
        <v>0</v>
      </c>
      <c r="BA188" s="37">
        <v>0</v>
      </c>
      <c r="BB188" s="37">
        <v>0</v>
      </c>
      <c r="BC188" s="37">
        <v>0</v>
      </c>
      <c r="BD188" s="37">
        <v>0</v>
      </c>
      <c r="BE188" s="37">
        <v>0</v>
      </c>
      <c r="BF188" s="37">
        <v>0</v>
      </c>
      <c r="BG188" s="37">
        <v>0</v>
      </c>
      <c r="BH188" s="37">
        <v>0</v>
      </c>
      <c r="BI188" s="37">
        <v>0</v>
      </c>
      <c r="BJ188" s="37">
        <v>0</v>
      </c>
      <c r="BK188" s="37">
        <v>0</v>
      </c>
      <c r="BL188" s="37">
        <v>0</v>
      </c>
      <c r="BM188" s="37">
        <v>0</v>
      </c>
      <c r="BN188" s="37">
        <v>0</v>
      </c>
      <c r="BO188" s="37">
        <v>0</v>
      </c>
      <c r="BP188" s="37">
        <v>0</v>
      </c>
      <c r="BQ188" s="37">
        <v>0</v>
      </c>
      <c r="BR188" s="37">
        <v>0</v>
      </c>
      <c r="BS188" s="37">
        <v>0</v>
      </c>
      <c r="BT188" s="37">
        <v>0</v>
      </c>
      <c r="BU188" s="37">
        <v>0</v>
      </c>
      <c r="BV188" s="37">
        <v>0</v>
      </c>
      <c r="BW188" s="37">
        <v>0</v>
      </c>
      <c r="BX188" s="37">
        <v>0</v>
      </c>
      <c r="BY188" s="37">
        <v>0</v>
      </c>
      <c r="BZ188" s="37">
        <v>0</v>
      </c>
      <c r="CA188" s="37">
        <v>0</v>
      </c>
      <c r="CB188" s="37">
        <v>0</v>
      </c>
      <c r="CC188" s="37">
        <v>0</v>
      </c>
      <c r="CD188" s="37">
        <v>0</v>
      </c>
      <c r="CE188" s="37">
        <v>0</v>
      </c>
      <c r="CF188" s="37">
        <v>0</v>
      </c>
      <c r="CG188" s="37">
        <v>0</v>
      </c>
      <c r="CH188" s="37">
        <v>0</v>
      </c>
      <c r="CI188" s="37">
        <v>0</v>
      </c>
      <c r="CJ188" s="37">
        <v>0</v>
      </c>
      <c r="CK188" s="37">
        <v>0</v>
      </c>
      <c r="CL188" s="37">
        <v>0</v>
      </c>
      <c r="CO188" t="e">
        <f>VLOOKUP(A188,[1]รายการ!$A$14:$D$161,3,FALSE)</f>
        <v>#N/A</v>
      </c>
      <c r="CP188" t="e">
        <f>VLOOKUP(A188,[1]รายการ!$A$14:$D$161,4,FALSE)</f>
        <v>#N/A</v>
      </c>
    </row>
    <row r="189" spans="1:94">
      <c r="A189" s="38" t="s">
        <v>2314</v>
      </c>
      <c r="B189" s="38" t="s">
        <v>2315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37">
        <v>0</v>
      </c>
      <c r="U189" s="37">
        <v>0</v>
      </c>
      <c r="V189" s="37">
        <v>0</v>
      </c>
      <c r="W189" s="37">
        <v>0</v>
      </c>
      <c r="X189" s="37">
        <v>0</v>
      </c>
      <c r="Y189" s="37">
        <v>0</v>
      </c>
      <c r="Z189" s="37">
        <v>0</v>
      </c>
      <c r="AA189" s="37">
        <v>0</v>
      </c>
      <c r="AB189" s="37">
        <v>0</v>
      </c>
      <c r="AC189" s="37">
        <v>0</v>
      </c>
      <c r="AD189" s="37">
        <v>0</v>
      </c>
      <c r="AE189" s="37">
        <v>0</v>
      </c>
      <c r="AF189" s="37">
        <v>0</v>
      </c>
      <c r="AG189" s="37">
        <v>0</v>
      </c>
      <c r="AH189" s="37">
        <v>0</v>
      </c>
      <c r="AI189" s="37">
        <v>0</v>
      </c>
      <c r="AJ189" s="37">
        <v>0</v>
      </c>
      <c r="AK189" s="37">
        <v>0</v>
      </c>
      <c r="AL189" s="37">
        <v>0</v>
      </c>
      <c r="AM189" s="37">
        <v>0</v>
      </c>
      <c r="AN189" s="37">
        <v>0</v>
      </c>
      <c r="AO189" s="37">
        <v>0</v>
      </c>
      <c r="AP189" s="37">
        <v>0</v>
      </c>
      <c r="AQ189" s="37">
        <v>0</v>
      </c>
      <c r="AR189" s="37">
        <v>0</v>
      </c>
      <c r="AS189" s="37">
        <v>0</v>
      </c>
      <c r="AT189" s="37">
        <v>0</v>
      </c>
      <c r="AU189" s="37">
        <v>0</v>
      </c>
      <c r="AV189" s="37">
        <v>0</v>
      </c>
      <c r="AW189" s="37">
        <v>0</v>
      </c>
      <c r="AX189" s="37">
        <v>0</v>
      </c>
      <c r="AY189" s="37">
        <v>0</v>
      </c>
      <c r="AZ189" s="37">
        <v>0</v>
      </c>
      <c r="BA189" s="37">
        <v>0</v>
      </c>
      <c r="BB189" s="37">
        <v>0</v>
      </c>
      <c r="BC189" s="37">
        <v>0</v>
      </c>
      <c r="BD189" s="37">
        <v>0</v>
      </c>
      <c r="BE189" s="37">
        <v>0</v>
      </c>
      <c r="BF189" s="37">
        <v>0</v>
      </c>
      <c r="BG189" s="37">
        <v>0</v>
      </c>
      <c r="BH189" s="37">
        <v>0</v>
      </c>
      <c r="BI189" s="37">
        <v>0</v>
      </c>
      <c r="BJ189" s="37">
        <v>0</v>
      </c>
      <c r="BK189" s="37">
        <v>0</v>
      </c>
      <c r="BL189" s="37">
        <v>0</v>
      </c>
      <c r="BM189" s="37">
        <v>0</v>
      </c>
      <c r="BN189" s="37">
        <v>0</v>
      </c>
      <c r="BO189" s="37">
        <v>0</v>
      </c>
      <c r="BP189" s="37">
        <v>0</v>
      </c>
      <c r="BQ189" s="37">
        <v>0</v>
      </c>
      <c r="BR189" s="37">
        <v>0</v>
      </c>
      <c r="BS189" s="37">
        <v>0</v>
      </c>
      <c r="BT189" s="37">
        <v>0</v>
      </c>
      <c r="BU189" s="37">
        <v>0</v>
      </c>
      <c r="BV189" s="37">
        <v>0</v>
      </c>
      <c r="BW189" s="37">
        <v>0</v>
      </c>
      <c r="BX189" s="37">
        <v>0</v>
      </c>
      <c r="BY189" s="37">
        <v>0</v>
      </c>
      <c r="BZ189" s="37">
        <v>0</v>
      </c>
      <c r="CA189" s="37">
        <v>0</v>
      </c>
      <c r="CB189" s="37">
        <v>0</v>
      </c>
      <c r="CC189" s="37">
        <v>0</v>
      </c>
      <c r="CD189" s="37">
        <v>0</v>
      </c>
      <c r="CE189" s="37">
        <v>0</v>
      </c>
      <c r="CF189" s="37">
        <v>0</v>
      </c>
      <c r="CG189" s="37">
        <v>0</v>
      </c>
      <c r="CH189" s="37">
        <v>0</v>
      </c>
      <c r="CI189" s="37">
        <v>0</v>
      </c>
      <c r="CJ189" s="37">
        <v>0</v>
      </c>
      <c r="CK189" s="37">
        <v>0</v>
      </c>
      <c r="CL189" s="37">
        <v>0</v>
      </c>
      <c r="CO189" t="e">
        <f>VLOOKUP(A189,[1]รายการ!$A$14:$D$161,3,FALSE)</f>
        <v>#N/A</v>
      </c>
      <c r="CP189" t="e">
        <f>VLOOKUP(A189,[1]รายการ!$A$14:$D$161,4,FALSE)</f>
        <v>#N/A</v>
      </c>
    </row>
    <row r="190" spans="1:94">
      <c r="A190" s="38" t="s">
        <v>2316</v>
      </c>
      <c r="B190" s="38" t="s">
        <v>2317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37">
        <v>0</v>
      </c>
      <c r="U190" s="37">
        <v>0</v>
      </c>
      <c r="V190" s="37">
        <v>0</v>
      </c>
      <c r="W190" s="37">
        <v>0</v>
      </c>
      <c r="X190" s="37">
        <v>0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0</v>
      </c>
      <c r="AJ190" s="37">
        <v>0</v>
      </c>
      <c r="AK190" s="37">
        <v>0</v>
      </c>
      <c r="AL190" s="37">
        <v>0</v>
      </c>
      <c r="AM190" s="37">
        <v>0</v>
      </c>
      <c r="AN190" s="37">
        <v>6050</v>
      </c>
      <c r="AO190" s="37">
        <v>0</v>
      </c>
      <c r="AP190" s="37">
        <v>0</v>
      </c>
      <c r="AQ190" s="37">
        <v>0</v>
      </c>
      <c r="AR190" s="37">
        <v>0</v>
      </c>
      <c r="AS190" s="37">
        <v>0</v>
      </c>
      <c r="AT190" s="37">
        <v>0</v>
      </c>
      <c r="AU190" s="37">
        <v>0</v>
      </c>
      <c r="AV190" s="37">
        <v>0</v>
      </c>
      <c r="AW190" s="37">
        <v>0</v>
      </c>
      <c r="AX190" s="37">
        <v>0</v>
      </c>
      <c r="AY190" s="37">
        <v>0</v>
      </c>
      <c r="AZ190" s="37">
        <v>0</v>
      </c>
      <c r="BA190" s="37">
        <v>0</v>
      </c>
      <c r="BB190" s="37">
        <v>0</v>
      </c>
      <c r="BC190" s="37">
        <v>0</v>
      </c>
      <c r="BD190" s="37">
        <v>0</v>
      </c>
      <c r="BE190" s="37">
        <v>0</v>
      </c>
      <c r="BF190" s="37">
        <v>0</v>
      </c>
      <c r="BG190" s="37">
        <v>0</v>
      </c>
      <c r="BH190" s="37">
        <v>0</v>
      </c>
      <c r="BI190" s="37">
        <v>0</v>
      </c>
      <c r="BJ190" s="37">
        <v>0</v>
      </c>
      <c r="BK190" s="37">
        <v>0</v>
      </c>
      <c r="BL190" s="37">
        <v>0</v>
      </c>
      <c r="BM190" s="37">
        <v>0</v>
      </c>
      <c r="BN190" s="37">
        <v>0</v>
      </c>
      <c r="BO190" s="37">
        <v>0</v>
      </c>
      <c r="BP190" s="37">
        <v>0</v>
      </c>
      <c r="BQ190" s="37">
        <v>0</v>
      </c>
      <c r="BR190" s="37">
        <v>48866.64</v>
      </c>
      <c r="BS190" s="37">
        <v>0</v>
      </c>
      <c r="BT190" s="37">
        <v>0</v>
      </c>
      <c r="BU190" s="37">
        <v>0</v>
      </c>
      <c r="BV190" s="37">
        <v>487389.99</v>
      </c>
      <c r="BW190" s="37">
        <v>0</v>
      </c>
      <c r="BX190" s="37">
        <v>0</v>
      </c>
      <c r="BY190" s="37">
        <v>0</v>
      </c>
      <c r="BZ190" s="37">
        <v>0</v>
      </c>
      <c r="CA190" s="37">
        <v>0</v>
      </c>
      <c r="CB190" s="37">
        <v>0</v>
      </c>
      <c r="CC190" s="37">
        <v>0</v>
      </c>
      <c r="CD190" s="37">
        <v>0</v>
      </c>
      <c r="CE190" s="37">
        <v>0</v>
      </c>
      <c r="CF190" s="37">
        <v>0</v>
      </c>
      <c r="CG190" s="37">
        <v>0</v>
      </c>
      <c r="CH190" s="37">
        <v>0</v>
      </c>
      <c r="CI190" s="37">
        <v>0</v>
      </c>
      <c r="CJ190" s="37">
        <v>0</v>
      </c>
      <c r="CK190" s="37">
        <v>0</v>
      </c>
      <c r="CL190" s="37">
        <v>0</v>
      </c>
      <c r="CO190" t="e">
        <f>VLOOKUP(A190,[1]รายการ!$A$14:$D$161,3,FALSE)</f>
        <v>#N/A</v>
      </c>
      <c r="CP190" t="e">
        <f>VLOOKUP(A190,[1]รายการ!$A$14:$D$161,4,FALSE)</f>
        <v>#N/A</v>
      </c>
    </row>
    <row r="191" spans="1:94">
      <c r="A191" s="38" t="s">
        <v>2318</v>
      </c>
      <c r="B191" s="38" t="s">
        <v>2319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37">
        <v>0</v>
      </c>
      <c r="U191" s="37">
        <v>0</v>
      </c>
      <c r="V191" s="37">
        <v>0</v>
      </c>
      <c r="W191" s="37">
        <v>0</v>
      </c>
      <c r="X191" s="37">
        <v>0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0</v>
      </c>
      <c r="AE191" s="37">
        <v>0</v>
      </c>
      <c r="AF191" s="37">
        <v>0</v>
      </c>
      <c r="AG191" s="37">
        <v>0</v>
      </c>
      <c r="AH191" s="37">
        <v>0</v>
      </c>
      <c r="AI191" s="37">
        <v>0</v>
      </c>
      <c r="AJ191" s="37">
        <v>0</v>
      </c>
      <c r="AK191" s="37">
        <v>0</v>
      </c>
      <c r="AL191" s="37">
        <v>0</v>
      </c>
      <c r="AM191" s="37">
        <v>0</v>
      </c>
      <c r="AN191" s="37">
        <v>0</v>
      </c>
      <c r="AO191" s="37">
        <v>0</v>
      </c>
      <c r="AP191" s="37">
        <v>0</v>
      </c>
      <c r="AQ191" s="37">
        <v>0</v>
      </c>
      <c r="AR191" s="37">
        <v>0</v>
      </c>
      <c r="AS191" s="37">
        <v>0</v>
      </c>
      <c r="AT191" s="37">
        <v>0</v>
      </c>
      <c r="AU191" s="37">
        <v>0</v>
      </c>
      <c r="AV191" s="37">
        <v>0</v>
      </c>
      <c r="AW191" s="37">
        <v>0</v>
      </c>
      <c r="AX191" s="37">
        <v>0</v>
      </c>
      <c r="AY191" s="37">
        <v>0</v>
      </c>
      <c r="AZ191" s="37">
        <v>0</v>
      </c>
      <c r="BA191" s="37">
        <v>0</v>
      </c>
      <c r="BB191" s="37">
        <v>0</v>
      </c>
      <c r="BC191" s="37">
        <v>0</v>
      </c>
      <c r="BD191" s="37">
        <v>0</v>
      </c>
      <c r="BE191" s="37">
        <v>0</v>
      </c>
      <c r="BF191" s="37">
        <v>0</v>
      </c>
      <c r="BG191" s="37">
        <v>189999.35999999999</v>
      </c>
      <c r="BH191" s="37">
        <v>0</v>
      </c>
      <c r="BI191" s="37">
        <v>0</v>
      </c>
      <c r="BJ191" s="37">
        <v>0</v>
      </c>
      <c r="BK191" s="37">
        <v>0</v>
      </c>
      <c r="BL191" s="37">
        <v>0</v>
      </c>
      <c r="BM191" s="37">
        <v>0</v>
      </c>
      <c r="BN191" s="37">
        <v>0</v>
      </c>
      <c r="BO191" s="37">
        <v>0</v>
      </c>
      <c r="BP191" s="37">
        <v>0</v>
      </c>
      <c r="BQ191" s="37">
        <v>0</v>
      </c>
      <c r="BR191" s="37">
        <v>0</v>
      </c>
      <c r="BS191" s="37">
        <v>0</v>
      </c>
      <c r="BT191" s="37">
        <v>0</v>
      </c>
      <c r="BU191" s="37">
        <v>0</v>
      </c>
      <c r="BV191" s="37">
        <v>0</v>
      </c>
      <c r="BW191" s="37">
        <v>0</v>
      </c>
      <c r="BX191" s="37">
        <v>0</v>
      </c>
      <c r="BY191" s="37">
        <v>0</v>
      </c>
      <c r="BZ191" s="37">
        <v>0</v>
      </c>
      <c r="CA191" s="37">
        <v>0</v>
      </c>
      <c r="CB191" s="37">
        <v>1</v>
      </c>
      <c r="CC191" s="37">
        <v>0</v>
      </c>
      <c r="CD191" s="37">
        <v>0</v>
      </c>
      <c r="CE191" s="37">
        <v>0</v>
      </c>
      <c r="CF191" s="37">
        <v>0</v>
      </c>
      <c r="CG191" s="37">
        <v>0</v>
      </c>
      <c r="CH191" s="37">
        <v>0</v>
      </c>
      <c r="CI191" s="37">
        <v>1</v>
      </c>
      <c r="CJ191" s="37">
        <v>1</v>
      </c>
      <c r="CK191" s="37">
        <v>0</v>
      </c>
      <c r="CL191" s="37">
        <v>0</v>
      </c>
      <c r="CO191" t="e">
        <f>VLOOKUP(A191,[1]รายการ!$A$14:$D$161,3,FALSE)</f>
        <v>#N/A</v>
      </c>
      <c r="CP191" t="e">
        <f>VLOOKUP(A191,[1]รายการ!$A$14:$D$161,4,FALSE)</f>
        <v>#N/A</v>
      </c>
    </row>
    <row r="192" spans="1:94">
      <c r="A192" s="38" t="s">
        <v>2320</v>
      </c>
      <c r="B192" s="38" t="s">
        <v>2321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37">
        <v>0</v>
      </c>
      <c r="U192" s="37">
        <v>0</v>
      </c>
      <c r="V192" s="37">
        <v>0</v>
      </c>
      <c r="W192" s="37">
        <v>0</v>
      </c>
      <c r="X192" s="37">
        <v>0</v>
      </c>
      <c r="Y192" s="37">
        <v>0</v>
      </c>
      <c r="Z192" s="37">
        <v>0</v>
      </c>
      <c r="AA192" s="37">
        <v>0</v>
      </c>
      <c r="AB192" s="37">
        <v>0</v>
      </c>
      <c r="AC192" s="37">
        <v>0</v>
      </c>
      <c r="AD192" s="37">
        <v>0</v>
      </c>
      <c r="AE192" s="37">
        <v>0</v>
      </c>
      <c r="AF192" s="37">
        <v>0</v>
      </c>
      <c r="AG192" s="37">
        <v>0</v>
      </c>
      <c r="AH192" s="37">
        <v>0</v>
      </c>
      <c r="AI192" s="37">
        <v>0</v>
      </c>
      <c r="AJ192" s="37">
        <v>0</v>
      </c>
      <c r="AK192" s="37">
        <v>0</v>
      </c>
      <c r="AL192" s="37">
        <v>0</v>
      </c>
      <c r="AM192" s="37">
        <v>0</v>
      </c>
      <c r="AN192" s="37">
        <v>0</v>
      </c>
      <c r="AO192" s="37">
        <v>0</v>
      </c>
      <c r="AP192" s="37">
        <v>0</v>
      </c>
      <c r="AQ192" s="37">
        <v>0</v>
      </c>
      <c r="AR192" s="37">
        <v>0</v>
      </c>
      <c r="AS192" s="37">
        <v>0</v>
      </c>
      <c r="AT192" s="37">
        <v>0</v>
      </c>
      <c r="AU192" s="37">
        <v>0</v>
      </c>
      <c r="AV192" s="37">
        <v>0</v>
      </c>
      <c r="AW192" s="37">
        <v>0</v>
      </c>
      <c r="AX192" s="37">
        <v>0</v>
      </c>
      <c r="AY192" s="37">
        <v>0</v>
      </c>
      <c r="AZ192" s="37">
        <v>0</v>
      </c>
      <c r="BA192" s="37">
        <v>0</v>
      </c>
      <c r="BB192" s="37">
        <v>0</v>
      </c>
      <c r="BC192" s="37">
        <v>0</v>
      </c>
      <c r="BD192" s="37">
        <v>0</v>
      </c>
      <c r="BE192" s="37">
        <v>0</v>
      </c>
      <c r="BF192" s="37">
        <v>0</v>
      </c>
      <c r="BG192" s="37">
        <v>0</v>
      </c>
      <c r="BH192" s="37">
        <v>0</v>
      </c>
      <c r="BI192" s="37">
        <v>0</v>
      </c>
      <c r="BJ192" s="37">
        <v>0</v>
      </c>
      <c r="BK192" s="37">
        <v>0</v>
      </c>
      <c r="BL192" s="37">
        <v>0</v>
      </c>
      <c r="BM192" s="37">
        <v>0</v>
      </c>
      <c r="BN192" s="37">
        <v>0</v>
      </c>
      <c r="BO192" s="37">
        <v>0</v>
      </c>
      <c r="BP192" s="37">
        <v>0</v>
      </c>
      <c r="BQ192" s="37">
        <v>0</v>
      </c>
      <c r="BR192" s="37">
        <v>0</v>
      </c>
      <c r="BS192" s="37">
        <v>0</v>
      </c>
      <c r="BT192" s="37">
        <v>0</v>
      </c>
      <c r="BU192" s="37">
        <v>0</v>
      </c>
      <c r="BV192" s="37">
        <v>0</v>
      </c>
      <c r="BW192" s="37">
        <v>0</v>
      </c>
      <c r="BX192" s="37">
        <v>0</v>
      </c>
      <c r="BY192" s="37">
        <v>0</v>
      </c>
      <c r="BZ192" s="37">
        <v>0</v>
      </c>
      <c r="CA192" s="37">
        <v>0</v>
      </c>
      <c r="CB192" s="37">
        <v>0</v>
      </c>
      <c r="CC192" s="37">
        <v>0</v>
      </c>
      <c r="CD192" s="37">
        <v>0</v>
      </c>
      <c r="CE192" s="37">
        <v>0</v>
      </c>
      <c r="CF192" s="37">
        <v>0</v>
      </c>
      <c r="CG192" s="37">
        <v>0</v>
      </c>
      <c r="CH192" s="37">
        <v>0</v>
      </c>
      <c r="CI192" s="37">
        <v>0</v>
      </c>
      <c r="CJ192" s="37">
        <v>0</v>
      </c>
      <c r="CK192" s="37">
        <v>0</v>
      </c>
      <c r="CL192" s="37">
        <v>0</v>
      </c>
      <c r="CO192" t="e">
        <f>VLOOKUP(A192,[1]รายการ!$A$14:$D$161,3,FALSE)</f>
        <v>#N/A</v>
      </c>
      <c r="CP192" t="e">
        <f>VLOOKUP(A192,[1]รายการ!$A$14:$D$161,4,FALSE)</f>
        <v>#N/A</v>
      </c>
    </row>
    <row r="193" spans="1:94">
      <c r="A193" s="38" t="s">
        <v>2322</v>
      </c>
      <c r="B193" s="38" t="s">
        <v>2323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37">
        <v>0</v>
      </c>
      <c r="U193" s="37">
        <v>0</v>
      </c>
      <c r="V193" s="37">
        <v>0</v>
      </c>
      <c r="W193" s="37">
        <v>0</v>
      </c>
      <c r="X193" s="37">
        <v>0</v>
      </c>
      <c r="Y193" s="37">
        <v>0</v>
      </c>
      <c r="Z193" s="37">
        <v>0</v>
      </c>
      <c r="AA193" s="37">
        <v>0</v>
      </c>
      <c r="AB193" s="37">
        <v>0</v>
      </c>
      <c r="AC193" s="37">
        <v>0</v>
      </c>
      <c r="AD193" s="37">
        <v>0</v>
      </c>
      <c r="AE193" s="37">
        <v>0</v>
      </c>
      <c r="AF193" s="37">
        <v>0</v>
      </c>
      <c r="AG193" s="37">
        <v>0</v>
      </c>
      <c r="AH193" s="37">
        <v>0</v>
      </c>
      <c r="AI193" s="37">
        <v>0</v>
      </c>
      <c r="AJ193" s="37">
        <v>0</v>
      </c>
      <c r="AK193" s="37">
        <v>0</v>
      </c>
      <c r="AL193" s="37">
        <v>0</v>
      </c>
      <c r="AM193" s="37">
        <v>0</v>
      </c>
      <c r="AN193" s="37">
        <v>0</v>
      </c>
      <c r="AO193" s="37">
        <v>0</v>
      </c>
      <c r="AP193" s="37">
        <v>0</v>
      </c>
      <c r="AQ193" s="37">
        <v>0</v>
      </c>
      <c r="AR193" s="37">
        <v>0</v>
      </c>
      <c r="AS193" s="37">
        <v>0</v>
      </c>
      <c r="AT193" s="37">
        <v>0</v>
      </c>
      <c r="AU193" s="37">
        <v>0</v>
      </c>
      <c r="AV193" s="37">
        <v>0</v>
      </c>
      <c r="AW193" s="37">
        <v>0</v>
      </c>
      <c r="AX193" s="37">
        <v>0</v>
      </c>
      <c r="AY193" s="37">
        <v>0</v>
      </c>
      <c r="AZ193" s="37">
        <v>0</v>
      </c>
      <c r="BA193" s="37">
        <v>0</v>
      </c>
      <c r="BB193" s="37">
        <v>0</v>
      </c>
      <c r="BC193" s="37">
        <v>0</v>
      </c>
      <c r="BD193" s="37">
        <v>0</v>
      </c>
      <c r="BE193" s="37">
        <v>0</v>
      </c>
      <c r="BF193" s="37">
        <v>0</v>
      </c>
      <c r="BG193" s="37">
        <v>0</v>
      </c>
      <c r="BH193" s="37">
        <v>0</v>
      </c>
      <c r="BI193" s="37">
        <v>0</v>
      </c>
      <c r="BJ193" s="37">
        <v>0</v>
      </c>
      <c r="BK193" s="37">
        <v>0</v>
      </c>
      <c r="BL193" s="37">
        <v>103959.48</v>
      </c>
      <c r="BM193" s="37">
        <v>0</v>
      </c>
      <c r="BN193" s="37">
        <v>0</v>
      </c>
      <c r="BO193" s="37">
        <v>0</v>
      </c>
      <c r="BP193" s="37">
        <v>0</v>
      </c>
      <c r="BQ193" s="37">
        <v>0</v>
      </c>
      <c r="BR193" s="37">
        <v>0</v>
      </c>
      <c r="BS193" s="37">
        <v>0</v>
      </c>
      <c r="BT193" s="37">
        <v>0</v>
      </c>
      <c r="BU193" s="37">
        <v>0</v>
      </c>
      <c r="BV193" s="37">
        <v>0</v>
      </c>
      <c r="BW193" s="37">
        <v>93641.88</v>
      </c>
      <c r="BX193" s="37">
        <v>0</v>
      </c>
      <c r="BY193" s="37">
        <v>0</v>
      </c>
      <c r="BZ193" s="37">
        <v>0</v>
      </c>
      <c r="CA193" s="37">
        <v>0</v>
      </c>
      <c r="CB193" s="37">
        <v>0</v>
      </c>
      <c r="CC193" s="37">
        <v>0</v>
      </c>
      <c r="CD193" s="37">
        <v>0</v>
      </c>
      <c r="CE193" s="37">
        <v>0</v>
      </c>
      <c r="CF193" s="37">
        <v>0</v>
      </c>
      <c r="CG193" s="37">
        <v>0</v>
      </c>
      <c r="CH193" s="37">
        <v>0</v>
      </c>
      <c r="CI193" s="37">
        <v>0</v>
      </c>
      <c r="CJ193" s="37">
        <v>0</v>
      </c>
      <c r="CK193" s="37">
        <v>32333.279999999999</v>
      </c>
      <c r="CL193" s="37">
        <v>0</v>
      </c>
      <c r="CO193" t="e">
        <f>VLOOKUP(A193,[1]รายการ!$A$14:$D$161,3,FALSE)</f>
        <v>#N/A</v>
      </c>
      <c r="CP193" t="e">
        <f>VLOOKUP(A193,[1]รายการ!$A$14:$D$161,4,FALSE)</f>
        <v>#N/A</v>
      </c>
    </row>
    <row r="194" spans="1:94">
      <c r="A194" s="38" t="s">
        <v>2324</v>
      </c>
      <c r="B194" s="38" t="s">
        <v>2325</v>
      </c>
      <c r="C194" s="37">
        <v>1100000.02</v>
      </c>
      <c r="D194" s="37">
        <v>0</v>
      </c>
      <c r="E194" s="37">
        <v>302720.77</v>
      </c>
      <c r="F194" s="37">
        <v>0</v>
      </c>
      <c r="G194" s="37">
        <v>332800.89</v>
      </c>
      <c r="H194" s="37">
        <v>246997.54</v>
      </c>
      <c r="I194" s="37">
        <v>0</v>
      </c>
      <c r="J194" s="37">
        <v>0</v>
      </c>
      <c r="K194" s="37">
        <v>0</v>
      </c>
      <c r="L194" s="37">
        <v>372247.14</v>
      </c>
      <c r="M194" s="37">
        <v>0</v>
      </c>
      <c r="N194" s="37">
        <v>0</v>
      </c>
      <c r="O194" s="37">
        <v>606294.96</v>
      </c>
      <c r="P194" s="37">
        <v>45649.01</v>
      </c>
      <c r="Q194" s="37">
        <v>155093.04</v>
      </c>
      <c r="R194" s="37">
        <v>149877.35</v>
      </c>
      <c r="S194" s="37">
        <v>466585.92</v>
      </c>
      <c r="T194" s="37">
        <v>400447.56</v>
      </c>
      <c r="U194" s="37">
        <v>15351.6</v>
      </c>
      <c r="V194" s="37">
        <v>0</v>
      </c>
      <c r="W194" s="37">
        <v>0</v>
      </c>
      <c r="X194" s="37">
        <v>0</v>
      </c>
      <c r="Y194" s="37">
        <v>86400</v>
      </c>
      <c r="Z194" s="37">
        <v>12560.04</v>
      </c>
      <c r="AA194" s="37">
        <v>0</v>
      </c>
      <c r="AB194" s="37">
        <v>73326.36</v>
      </c>
      <c r="AC194" s="37">
        <v>339209.38</v>
      </c>
      <c r="AD194" s="37">
        <v>275208</v>
      </c>
      <c r="AE194" s="37">
        <v>258362.39</v>
      </c>
      <c r="AF194" s="37">
        <v>20044.009999999998</v>
      </c>
      <c r="AG194" s="37">
        <v>2199.96</v>
      </c>
      <c r="AH194" s="37">
        <v>0</v>
      </c>
      <c r="AI194" s="37">
        <v>0</v>
      </c>
      <c r="AJ194" s="37">
        <v>0</v>
      </c>
      <c r="AK194" s="37">
        <v>2221411.9</v>
      </c>
      <c r="AL194" s="37">
        <v>0</v>
      </c>
      <c r="AM194" s="37">
        <v>0</v>
      </c>
      <c r="AN194" s="37">
        <v>113692</v>
      </c>
      <c r="AO194" s="37">
        <v>0</v>
      </c>
      <c r="AP194" s="37">
        <v>0</v>
      </c>
      <c r="AQ194" s="37">
        <v>0</v>
      </c>
      <c r="AR194" s="37">
        <v>1879270.41</v>
      </c>
      <c r="AS194" s="37">
        <v>239828.04</v>
      </c>
      <c r="AT194" s="37">
        <v>332424.74</v>
      </c>
      <c r="AU194" s="37">
        <v>174474.16</v>
      </c>
      <c r="AV194" s="37">
        <v>0</v>
      </c>
      <c r="AW194" s="37">
        <v>35520</v>
      </c>
      <c r="AX194" s="37">
        <v>2840.04</v>
      </c>
      <c r="AY194" s="37">
        <v>63600.160000000003</v>
      </c>
      <c r="AZ194" s="37">
        <v>25333.32</v>
      </c>
      <c r="BA194" s="37">
        <v>702910.32</v>
      </c>
      <c r="BB194" s="37">
        <v>1167465.1200000001</v>
      </c>
      <c r="BC194" s="37">
        <v>140240.16</v>
      </c>
      <c r="BD194" s="37">
        <v>338751.4</v>
      </c>
      <c r="BE194" s="37">
        <v>0</v>
      </c>
      <c r="BF194" s="37">
        <v>318800.03999999998</v>
      </c>
      <c r="BG194" s="37">
        <v>1414015.12</v>
      </c>
      <c r="BH194" s="37">
        <v>557155.80000000005</v>
      </c>
      <c r="BI194" s="37">
        <v>315999.96000000002</v>
      </c>
      <c r="BJ194" s="37">
        <v>310996.12</v>
      </c>
      <c r="BK194" s="37">
        <v>0</v>
      </c>
      <c r="BL194" s="37">
        <v>0</v>
      </c>
      <c r="BM194" s="37">
        <v>60288</v>
      </c>
      <c r="BN194" s="37">
        <v>74824</v>
      </c>
      <c r="BO194" s="37">
        <v>303113.28000000003</v>
      </c>
      <c r="BP194" s="37">
        <v>0</v>
      </c>
      <c r="BQ194" s="37">
        <v>20628</v>
      </c>
      <c r="BR194" s="37">
        <v>2100800.04</v>
      </c>
      <c r="BS194" s="37">
        <v>0</v>
      </c>
      <c r="BT194" s="37">
        <v>229606.37</v>
      </c>
      <c r="BU194" s="37">
        <v>0</v>
      </c>
      <c r="BV194" s="37">
        <v>0</v>
      </c>
      <c r="BW194" s="37">
        <v>30399.96</v>
      </c>
      <c r="BX194" s="37">
        <v>480513.36</v>
      </c>
      <c r="BY194" s="37">
        <v>0</v>
      </c>
      <c r="BZ194" s="37">
        <v>69082.320000000007</v>
      </c>
      <c r="CA194" s="37">
        <v>199839.96</v>
      </c>
      <c r="CB194" s="37">
        <v>215702.13</v>
      </c>
      <c r="CC194" s="37">
        <v>489212.53</v>
      </c>
      <c r="CD194" s="37">
        <v>426680.04</v>
      </c>
      <c r="CE194" s="37">
        <v>179600.04</v>
      </c>
      <c r="CF194" s="37">
        <v>52000.13</v>
      </c>
      <c r="CG194" s="37">
        <v>70979.759999999995</v>
      </c>
      <c r="CH194" s="37">
        <v>323555.15999999997</v>
      </c>
      <c r="CI194" s="37">
        <v>0</v>
      </c>
      <c r="CJ194" s="37">
        <v>471039.96</v>
      </c>
      <c r="CK194" s="37">
        <v>0</v>
      </c>
      <c r="CL194" s="37">
        <v>21920.04</v>
      </c>
      <c r="CO194" t="e">
        <f>VLOOKUP(A194,[1]รายการ!$A$14:$D$161,3,FALSE)</f>
        <v>#N/A</v>
      </c>
      <c r="CP194" t="e">
        <f>VLOOKUP(A194,[1]รายการ!$A$14:$D$161,4,FALSE)</f>
        <v>#N/A</v>
      </c>
    </row>
    <row r="195" spans="1:94">
      <c r="A195" s="38" t="s">
        <v>2326</v>
      </c>
      <c r="B195" s="38" t="s">
        <v>2327</v>
      </c>
      <c r="C195" s="37">
        <v>189252.02</v>
      </c>
      <c r="D195" s="37">
        <v>0</v>
      </c>
      <c r="E195" s="37">
        <v>49882.03</v>
      </c>
      <c r="F195" s="37">
        <v>0</v>
      </c>
      <c r="G195" s="37">
        <v>408003.02</v>
      </c>
      <c r="H195" s="37">
        <v>659006.54</v>
      </c>
      <c r="I195" s="37">
        <v>0</v>
      </c>
      <c r="J195" s="37">
        <v>944522.41</v>
      </c>
      <c r="K195" s="37">
        <v>119233.24</v>
      </c>
      <c r="L195" s="37">
        <v>114757.13</v>
      </c>
      <c r="M195" s="37">
        <v>1658743.7</v>
      </c>
      <c r="N195" s="37">
        <v>37945.449999999997</v>
      </c>
      <c r="O195" s="37">
        <v>1471760.76</v>
      </c>
      <c r="P195" s="37">
        <v>457642.77</v>
      </c>
      <c r="Q195" s="37">
        <v>774225.36</v>
      </c>
      <c r="R195" s="37">
        <v>933943.56</v>
      </c>
      <c r="S195" s="37">
        <v>262199.48</v>
      </c>
      <c r="T195" s="37">
        <v>265742.64</v>
      </c>
      <c r="U195" s="37">
        <v>139524.9</v>
      </c>
      <c r="V195" s="37">
        <v>132908.04</v>
      </c>
      <c r="W195" s="37">
        <v>2732658.67</v>
      </c>
      <c r="X195" s="37">
        <v>783177.01</v>
      </c>
      <c r="Y195" s="37">
        <v>339821.03</v>
      </c>
      <c r="Z195" s="37">
        <v>92625.84</v>
      </c>
      <c r="AA195" s="37">
        <v>3570.96</v>
      </c>
      <c r="AB195" s="37">
        <v>59882.52</v>
      </c>
      <c r="AC195" s="37">
        <v>342802.2</v>
      </c>
      <c r="AD195" s="37">
        <v>173578.95</v>
      </c>
      <c r="AE195" s="37">
        <v>124220.01</v>
      </c>
      <c r="AF195" s="37">
        <v>66975.399999999994</v>
      </c>
      <c r="AG195" s="37">
        <v>205347.24</v>
      </c>
      <c r="AH195" s="37">
        <v>778559.6</v>
      </c>
      <c r="AI195" s="37">
        <v>379873.67</v>
      </c>
      <c r="AJ195" s="37">
        <v>172850</v>
      </c>
      <c r="AK195" s="37">
        <v>5535049.5099999998</v>
      </c>
      <c r="AL195" s="37">
        <v>197003.88</v>
      </c>
      <c r="AM195" s="37">
        <v>127120</v>
      </c>
      <c r="AN195" s="37">
        <v>1419663.72</v>
      </c>
      <c r="AO195" s="37">
        <v>150567.48000000001</v>
      </c>
      <c r="AP195" s="37">
        <v>237346.99</v>
      </c>
      <c r="AQ195" s="37">
        <v>6720.08</v>
      </c>
      <c r="AR195" s="37">
        <v>3077576.48</v>
      </c>
      <c r="AS195" s="37">
        <v>335680</v>
      </c>
      <c r="AT195" s="37">
        <v>1421639.56</v>
      </c>
      <c r="AU195" s="37">
        <v>805571.26</v>
      </c>
      <c r="AV195" s="37">
        <v>9164.0400000000009</v>
      </c>
      <c r="AW195" s="37">
        <v>80712</v>
      </c>
      <c r="AX195" s="37">
        <v>2431526.65</v>
      </c>
      <c r="AY195" s="37">
        <v>53469.89</v>
      </c>
      <c r="AZ195" s="37">
        <v>315793.44</v>
      </c>
      <c r="BA195" s="37">
        <v>2759886</v>
      </c>
      <c r="BB195" s="37">
        <v>4145351.76</v>
      </c>
      <c r="BC195" s="37">
        <v>6206208.5999999996</v>
      </c>
      <c r="BD195" s="37">
        <v>1851893.32</v>
      </c>
      <c r="BE195" s="37">
        <v>61967.96</v>
      </c>
      <c r="BF195" s="37">
        <v>6042678.21</v>
      </c>
      <c r="BG195" s="37">
        <v>5728381.5099999998</v>
      </c>
      <c r="BH195" s="37">
        <v>180383.88</v>
      </c>
      <c r="BI195" s="37">
        <v>87779.27</v>
      </c>
      <c r="BJ195" s="37">
        <v>155028.25</v>
      </c>
      <c r="BK195" s="37">
        <v>64280.04</v>
      </c>
      <c r="BL195" s="37">
        <v>739027.77</v>
      </c>
      <c r="BM195" s="37">
        <v>574269.96</v>
      </c>
      <c r="BN195" s="37">
        <v>293285.65000000002</v>
      </c>
      <c r="BO195" s="37">
        <v>431520</v>
      </c>
      <c r="BP195" s="37">
        <v>113151.95</v>
      </c>
      <c r="BQ195" s="37">
        <v>288285.62</v>
      </c>
      <c r="BR195" s="37">
        <v>23267629.800000001</v>
      </c>
      <c r="BS195" s="37">
        <v>58004.04</v>
      </c>
      <c r="BT195" s="37">
        <v>360257.82</v>
      </c>
      <c r="BU195" s="37">
        <v>0</v>
      </c>
      <c r="BV195" s="37">
        <v>0</v>
      </c>
      <c r="BW195" s="37">
        <v>0</v>
      </c>
      <c r="BX195" s="37">
        <v>2287345.63</v>
      </c>
      <c r="BY195" s="37">
        <v>0</v>
      </c>
      <c r="BZ195" s="37">
        <v>100680.36</v>
      </c>
      <c r="CA195" s="37">
        <v>122799.96</v>
      </c>
      <c r="CB195" s="37">
        <v>390485.25</v>
      </c>
      <c r="CC195" s="37">
        <v>0</v>
      </c>
      <c r="CD195" s="37">
        <v>0</v>
      </c>
      <c r="CE195" s="37">
        <v>389725.8</v>
      </c>
      <c r="CF195" s="37">
        <v>4537.04</v>
      </c>
      <c r="CG195" s="37">
        <v>84658.32</v>
      </c>
      <c r="CH195" s="37">
        <v>61580.04</v>
      </c>
      <c r="CI195" s="37">
        <v>0</v>
      </c>
      <c r="CJ195" s="37">
        <v>2323914.7200000002</v>
      </c>
      <c r="CK195" s="37">
        <v>7449.99</v>
      </c>
      <c r="CL195" s="37">
        <v>131317.46</v>
      </c>
      <c r="CO195" t="e">
        <f>VLOOKUP(A195,[1]รายการ!$A$14:$D$161,3,FALSE)</f>
        <v>#N/A</v>
      </c>
      <c r="CP195" t="e">
        <f>VLOOKUP(A195,[1]รายการ!$A$14:$D$161,4,FALSE)</f>
        <v>#N/A</v>
      </c>
    </row>
    <row r="196" spans="1:94">
      <c r="A196" s="38" t="s">
        <v>2328</v>
      </c>
      <c r="B196" s="38" t="s">
        <v>2329</v>
      </c>
      <c r="C196" s="37">
        <v>57560.02</v>
      </c>
      <c r="D196" s="37">
        <v>65956.59</v>
      </c>
      <c r="E196" s="37">
        <v>82055.87</v>
      </c>
      <c r="F196" s="37">
        <v>140900</v>
      </c>
      <c r="G196" s="37">
        <v>90480.89</v>
      </c>
      <c r="H196" s="37">
        <v>1619.75</v>
      </c>
      <c r="I196" s="37">
        <v>0</v>
      </c>
      <c r="J196" s="37">
        <v>0</v>
      </c>
      <c r="K196" s="37">
        <v>147192.70000000001</v>
      </c>
      <c r="L196" s="37">
        <v>97911.53</v>
      </c>
      <c r="M196" s="37">
        <v>19584.939999999999</v>
      </c>
      <c r="N196" s="37">
        <v>59053.19</v>
      </c>
      <c r="O196" s="37">
        <v>397107.72</v>
      </c>
      <c r="P196" s="37">
        <v>9594.43</v>
      </c>
      <c r="Q196" s="37">
        <v>155884.44</v>
      </c>
      <c r="R196" s="37">
        <v>197290.56</v>
      </c>
      <c r="S196" s="37">
        <v>0</v>
      </c>
      <c r="T196" s="37">
        <v>112730.88</v>
      </c>
      <c r="U196" s="37">
        <v>28333.35</v>
      </c>
      <c r="V196" s="37">
        <v>5333.28</v>
      </c>
      <c r="W196" s="37">
        <v>138729.20000000001</v>
      </c>
      <c r="X196" s="37">
        <v>101503.59</v>
      </c>
      <c r="Y196" s="37">
        <v>157675.71</v>
      </c>
      <c r="Z196" s="37">
        <v>2360.04</v>
      </c>
      <c r="AA196" s="37">
        <v>28889.52</v>
      </c>
      <c r="AB196" s="37">
        <v>0</v>
      </c>
      <c r="AC196" s="37">
        <v>0</v>
      </c>
      <c r="AD196" s="37">
        <v>0</v>
      </c>
      <c r="AE196" s="37">
        <v>19906.8</v>
      </c>
      <c r="AF196" s="37">
        <v>28512.01</v>
      </c>
      <c r="AG196" s="37">
        <v>181062.37</v>
      </c>
      <c r="AH196" s="37">
        <v>51079.6</v>
      </c>
      <c r="AI196" s="37">
        <v>66232</v>
      </c>
      <c r="AJ196" s="37">
        <v>204853.34</v>
      </c>
      <c r="AK196" s="37">
        <v>127107.6</v>
      </c>
      <c r="AL196" s="37">
        <v>15039.96</v>
      </c>
      <c r="AM196" s="37">
        <v>18000</v>
      </c>
      <c r="AN196" s="37">
        <v>58917.72</v>
      </c>
      <c r="AO196" s="37">
        <v>85999.92</v>
      </c>
      <c r="AP196" s="37">
        <v>117893.28</v>
      </c>
      <c r="AQ196" s="37">
        <v>287270.40000000002</v>
      </c>
      <c r="AR196" s="37">
        <v>100000</v>
      </c>
      <c r="AS196" s="37">
        <v>82907.520000000004</v>
      </c>
      <c r="AT196" s="37">
        <v>187988.76</v>
      </c>
      <c r="AU196" s="37">
        <v>431791.26</v>
      </c>
      <c r="AV196" s="37">
        <v>55400.04</v>
      </c>
      <c r="AW196" s="37">
        <v>105333.33</v>
      </c>
      <c r="AX196" s="37">
        <v>0</v>
      </c>
      <c r="AY196" s="37">
        <v>400933.51</v>
      </c>
      <c r="AZ196" s="37">
        <v>445809.85</v>
      </c>
      <c r="BA196" s="37">
        <v>343243.32</v>
      </c>
      <c r="BB196" s="37">
        <v>193085.64</v>
      </c>
      <c r="BC196" s="37">
        <v>28733.279999999999</v>
      </c>
      <c r="BD196" s="37">
        <v>341270.43</v>
      </c>
      <c r="BE196" s="37">
        <v>0</v>
      </c>
      <c r="BF196" s="37">
        <v>120228</v>
      </c>
      <c r="BG196" s="37">
        <v>0</v>
      </c>
      <c r="BH196" s="37">
        <v>0</v>
      </c>
      <c r="BI196" s="37">
        <v>0</v>
      </c>
      <c r="BJ196" s="37">
        <v>133369</v>
      </c>
      <c r="BK196" s="37">
        <v>29600.04</v>
      </c>
      <c r="BL196" s="37">
        <v>124238.45</v>
      </c>
      <c r="BM196" s="37">
        <v>19403.52</v>
      </c>
      <c r="BN196" s="37">
        <v>92726.1</v>
      </c>
      <c r="BO196" s="37">
        <v>46959.96</v>
      </c>
      <c r="BP196" s="37">
        <v>26316.82</v>
      </c>
      <c r="BQ196" s="37">
        <v>73508.039999999994</v>
      </c>
      <c r="BR196" s="37">
        <v>3217719.96</v>
      </c>
      <c r="BS196" s="37">
        <v>94992.84</v>
      </c>
      <c r="BT196" s="37">
        <v>63136.7</v>
      </c>
      <c r="BU196" s="37">
        <v>1220541.71</v>
      </c>
      <c r="BV196" s="37">
        <v>177715.92</v>
      </c>
      <c r="BW196" s="37">
        <v>174754.01</v>
      </c>
      <c r="BX196" s="37">
        <v>89102.78</v>
      </c>
      <c r="BY196" s="37">
        <v>121934.81</v>
      </c>
      <c r="BZ196" s="37">
        <v>103880.04</v>
      </c>
      <c r="CA196" s="37">
        <v>6653.28</v>
      </c>
      <c r="CB196" s="37">
        <v>0</v>
      </c>
      <c r="CC196" s="37">
        <v>123560.03</v>
      </c>
      <c r="CD196" s="37">
        <v>462494.65</v>
      </c>
      <c r="CE196" s="37">
        <v>15317.04</v>
      </c>
      <c r="CF196" s="37">
        <v>35280.1</v>
      </c>
      <c r="CG196" s="37">
        <v>47366.53</v>
      </c>
      <c r="CH196" s="37">
        <v>240895.68</v>
      </c>
      <c r="CI196" s="37">
        <v>4308.99</v>
      </c>
      <c r="CJ196" s="37">
        <v>0</v>
      </c>
      <c r="CK196" s="37">
        <v>99120</v>
      </c>
      <c r="CL196" s="37">
        <v>97199.16</v>
      </c>
      <c r="CO196" t="e">
        <f>VLOOKUP(A196,[1]รายการ!$A$14:$D$161,3,FALSE)</f>
        <v>#N/A</v>
      </c>
      <c r="CP196" t="e">
        <f>VLOOKUP(A196,[1]รายการ!$A$14:$D$161,4,FALSE)</f>
        <v>#N/A</v>
      </c>
    </row>
    <row r="197" spans="1:94">
      <c r="A197" s="38" t="s">
        <v>2330</v>
      </c>
      <c r="B197" s="38" t="s">
        <v>2331</v>
      </c>
      <c r="C197" s="37">
        <v>140765.91</v>
      </c>
      <c r="D197" s="37">
        <v>106263.45</v>
      </c>
      <c r="E197" s="37">
        <v>216789.23</v>
      </c>
      <c r="F197" s="37">
        <v>261997.72</v>
      </c>
      <c r="G197" s="37">
        <v>11319</v>
      </c>
      <c r="H197" s="37">
        <v>127819.1</v>
      </c>
      <c r="I197" s="37">
        <v>0</v>
      </c>
      <c r="J197" s="37">
        <v>33248.379999999997</v>
      </c>
      <c r="K197" s="37">
        <v>473855.98</v>
      </c>
      <c r="L197" s="37">
        <v>53211.47</v>
      </c>
      <c r="M197" s="37">
        <v>650339.78</v>
      </c>
      <c r="N197" s="37">
        <v>33081.47</v>
      </c>
      <c r="O197" s="37">
        <v>579249.06999999995</v>
      </c>
      <c r="P197" s="37">
        <v>42999.98</v>
      </c>
      <c r="Q197" s="37">
        <v>460277.81</v>
      </c>
      <c r="R197" s="37">
        <v>77654.92</v>
      </c>
      <c r="S197" s="37">
        <v>109882.32</v>
      </c>
      <c r="T197" s="37">
        <v>33360</v>
      </c>
      <c r="U197" s="37">
        <v>54586.68</v>
      </c>
      <c r="V197" s="37">
        <v>39966.959999999999</v>
      </c>
      <c r="W197" s="37">
        <v>302933.26</v>
      </c>
      <c r="X197" s="37">
        <v>465524.61</v>
      </c>
      <c r="Y197" s="37">
        <v>1515148.91</v>
      </c>
      <c r="Z197" s="37">
        <v>349312.56</v>
      </c>
      <c r="AA197" s="37">
        <v>66587.88</v>
      </c>
      <c r="AB197" s="37">
        <v>13845.36</v>
      </c>
      <c r="AC197" s="37">
        <v>213501.38</v>
      </c>
      <c r="AD197" s="37">
        <v>267829.73</v>
      </c>
      <c r="AE197" s="37">
        <v>0</v>
      </c>
      <c r="AF197" s="37">
        <v>38233.32</v>
      </c>
      <c r="AG197" s="37">
        <v>25251.96</v>
      </c>
      <c r="AH197" s="37">
        <v>84504.8</v>
      </c>
      <c r="AI197" s="37">
        <v>54111.24</v>
      </c>
      <c r="AJ197" s="37">
        <v>45866.67</v>
      </c>
      <c r="AK197" s="37">
        <v>2141887.63</v>
      </c>
      <c r="AL197" s="37">
        <v>125333.4</v>
      </c>
      <c r="AM197" s="37">
        <v>69100</v>
      </c>
      <c r="AN197" s="37">
        <v>294850.32</v>
      </c>
      <c r="AO197" s="37">
        <v>29782.68</v>
      </c>
      <c r="AP197" s="37">
        <v>210384.79</v>
      </c>
      <c r="AQ197" s="37">
        <v>10266.66</v>
      </c>
      <c r="AR197" s="37">
        <v>1861055.56</v>
      </c>
      <c r="AS197" s="37">
        <v>282594.12</v>
      </c>
      <c r="AT197" s="37">
        <v>418487.53</v>
      </c>
      <c r="AU197" s="37">
        <v>98564.74</v>
      </c>
      <c r="AV197" s="37">
        <v>399775.08</v>
      </c>
      <c r="AW197" s="37">
        <v>11499.96</v>
      </c>
      <c r="AX197" s="37">
        <v>33333.24</v>
      </c>
      <c r="AY197" s="37">
        <v>72573.88</v>
      </c>
      <c r="AZ197" s="37">
        <v>98880.93</v>
      </c>
      <c r="BA197" s="37">
        <v>183333.36</v>
      </c>
      <c r="BB197" s="37">
        <v>49468.800000000003</v>
      </c>
      <c r="BC197" s="37">
        <v>313158.40999999997</v>
      </c>
      <c r="BD197" s="37">
        <v>461859.94</v>
      </c>
      <c r="BE197" s="37">
        <v>147973</v>
      </c>
      <c r="BF197" s="37">
        <v>190256.64000000001</v>
      </c>
      <c r="BG197" s="37">
        <v>912116.67</v>
      </c>
      <c r="BH197" s="37">
        <v>164473.64000000001</v>
      </c>
      <c r="BI197" s="37">
        <v>213103.56</v>
      </c>
      <c r="BJ197" s="37">
        <v>112739.78</v>
      </c>
      <c r="BK197" s="37">
        <v>290148.13</v>
      </c>
      <c r="BL197" s="37">
        <v>0</v>
      </c>
      <c r="BM197" s="37">
        <v>337773.72</v>
      </c>
      <c r="BN197" s="37">
        <v>101649.47</v>
      </c>
      <c r="BO197" s="37">
        <v>178569.60000000001</v>
      </c>
      <c r="BP197" s="37">
        <v>184532.47</v>
      </c>
      <c r="BQ197" s="37">
        <v>204939.15</v>
      </c>
      <c r="BR197" s="37">
        <v>472780.2</v>
      </c>
      <c r="BS197" s="37">
        <v>142119.96</v>
      </c>
      <c r="BT197" s="37">
        <v>0</v>
      </c>
      <c r="BU197" s="37">
        <v>0</v>
      </c>
      <c r="BV197" s="37">
        <v>0</v>
      </c>
      <c r="BW197" s="37">
        <v>0</v>
      </c>
      <c r="BX197" s="37">
        <v>251142.23</v>
      </c>
      <c r="BY197" s="37">
        <v>0</v>
      </c>
      <c r="BZ197" s="37">
        <v>283011.96000000002</v>
      </c>
      <c r="CA197" s="37">
        <v>0</v>
      </c>
      <c r="CB197" s="37">
        <v>71104.86</v>
      </c>
      <c r="CC197" s="37">
        <v>31730.28</v>
      </c>
      <c r="CD197" s="37">
        <v>0</v>
      </c>
      <c r="CE197" s="37">
        <v>8666.64</v>
      </c>
      <c r="CF197" s="37">
        <v>54220.12</v>
      </c>
      <c r="CG197" s="37">
        <v>0</v>
      </c>
      <c r="CH197" s="37">
        <v>0</v>
      </c>
      <c r="CI197" s="37">
        <v>0</v>
      </c>
      <c r="CJ197" s="37">
        <v>0</v>
      </c>
      <c r="CK197" s="37">
        <v>570422.81999999995</v>
      </c>
      <c r="CL197" s="37">
        <v>149808.56</v>
      </c>
      <c r="CO197" t="e">
        <f>VLOOKUP(A197,[1]รายการ!$A$14:$D$161,3,FALSE)</f>
        <v>#N/A</v>
      </c>
      <c r="CP197" t="e">
        <f>VLOOKUP(A197,[1]รายการ!$A$14:$D$161,4,FALSE)</f>
        <v>#N/A</v>
      </c>
    </row>
    <row r="198" spans="1:94">
      <c r="A198" s="38" t="s">
        <v>2332</v>
      </c>
      <c r="B198" s="38" t="s">
        <v>2333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95655.64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  <c r="O198" s="37">
        <v>0</v>
      </c>
      <c r="P198" s="37">
        <v>10893.36</v>
      </c>
      <c r="Q198" s="37">
        <v>0</v>
      </c>
      <c r="R198" s="37">
        <v>0</v>
      </c>
      <c r="S198" s="37">
        <v>3000</v>
      </c>
      <c r="T198" s="37">
        <v>0</v>
      </c>
      <c r="U198" s="37">
        <v>0</v>
      </c>
      <c r="V198" s="37">
        <v>0</v>
      </c>
      <c r="W198" s="37">
        <v>0</v>
      </c>
      <c r="X198" s="37">
        <v>6769</v>
      </c>
      <c r="Y198" s="37">
        <v>0</v>
      </c>
      <c r="Z198" s="37">
        <v>0</v>
      </c>
      <c r="AA198" s="37">
        <v>33133.32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6394.8</v>
      </c>
      <c r="AL198" s="37">
        <v>0</v>
      </c>
      <c r="AM198" s="37">
        <v>0</v>
      </c>
      <c r="AN198" s="37">
        <v>0</v>
      </c>
      <c r="AO198" s="37">
        <v>0</v>
      </c>
      <c r="AP198" s="37">
        <v>6062.28</v>
      </c>
      <c r="AQ198" s="37">
        <v>0</v>
      </c>
      <c r="AR198" s="37">
        <v>0</v>
      </c>
      <c r="AS198" s="37">
        <v>0</v>
      </c>
      <c r="AT198" s="37">
        <v>65115.3</v>
      </c>
      <c r="AU198" s="37">
        <v>127768</v>
      </c>
      <c r="AV198" s="37">
        <v>0</v>
      </c>
      <c r="AW198" s="37">
        <v>0</v>
      </c>
      <c r="AX198" s="37">
        <v>49665.67</v>
      </c>
      <c r="AY198" s="37">
        <v>0</v>
      </c>
      <c r="AZ198" s="37">
        <v>0</v>
      </c>
      <c r="BA198" s="37">
        <v>0</v>
      </c>
      <c r="BB198" s="37">
        <v>31869</v>
      </c>
      <c r="BC198" s="37">
        <v>9657.1200000000008</v>
      </c>
      <c r="BD198" s="37">
        <v>0</v>
      </c>
      <c r="BE198" s="37">
        <v>5063.84</v>
      </c>
      <c r="BF198" s="37">
        <v>20386.560000000001</v>
      </c>
      <c r="BG198" s="37">
        <v>635610.19999999995</v>
      </c>
      <c r="BH198" s="37">
        <v>11666.64</v>
      </c>
      <c r="BI198" s="37">
        <v>62469.24</v>
      </c>
      <c r="BJ198" s="37">
        <v>64484.74</v>
      </c>
      <c r="BK198" s="37">
        <v>0</v>
      </c>
      <c r="BL198" s="37">
        <v>0</v>
      </c>
      <c r="BM198" s="37">
        <v>72781.919999999998</v>
      </c>
      <c r="BN198" s="37">
        <v>0</v>
      </c>
      <c r="BO198" s="37">
        <v>214982.03</v>
      </c>
      <c r="BP198" s="37">
        <v>59990.38</v>
      </c>
      <c r="BQ198" s="37">
        <v>6533.28</v>
      </c>
      <c r="BR198" s="37">
        <v>145318.20000000001</v>
      </c>
      <c r="BS198" s="37">
        <v>0</v>
      </c>
      <c r="BT198" s="37">
        <v>0</v>
      </c>
      <c r="BU198" s="37">
        <v>55821.36</v>
      </c>
      <c r="BV198" s="37">
        <v>0</v>
      </c>
      <c r="BW198" s="37">
        <v>0</v>
      </c>
      <c r="BX198" s="37">
        <v>227260.24</v>
      </c>
      <c r="BY198" s="37">
        <v>1968.97</v>
      </c>
      <c r="BZ198" s="37">
        <v>0</v>
      </c>
      <c r="CA198" s="37">
        <v>0</v>
      </c>
      <c r="CB198" s="37">
        <v>0</v>
      </c>
      <c r="CC198" s="37">
        <v>1160.77</v>
      </c>
      <c r="CD198" s="37">
        <v>0</v>
      </c>
      <c r="CE198" s="37">
        <v>0</v>
      </c>
      <c r="CF198" s="37">
        <v>5353.3</v>
      </c>
      <c r="CG198" s="37">
        <v>0</v>
      </c>
      <c r="CH198" s="37">
        <v>0</v>
      </c>
      <c r="CI198" s="37">
        <v>0</v>
      </c>
      <c r="CJ198" s="37">
        <v>0</v>
      </c>
      <c r="CK198" s="37">
        <v>0</v>
      </c>
      <c r="CL198" s="37">
        <v>4700.04</v>
      </c>
      <c r="CO198" t="e">
        <f>VLOOKUP(A198,[1]รายการ!$A$14:$D$161,3,FALSE)</f>
        <v>#N/A</v>
      </c>
      <c r="CP198" t="e">
        <f>VLOOKUP(A198,[1]รายการ!$A$14:$D$161,4,FALSE)</f>
        <v>#N/A</v>
      </c>
    </row>
    <row r="199" spans="1:94">
      <c r="A199" s="38" t="s">
        <v>2334</v>
      </c>
      <c r="B199" s="38" t="s">
        <v>2335</v>
      </c>
      <c r="C199" s="37">
        <v>0</v>
      </c>
      <c r="D199" s="37">
        <v>0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v>0</v>
      </c>
      <c r="N199" s="37">
        <v>0</v>
      </c>
      <c r="O199" s="37">
        <v>0</v>
      </c>
      <c r="P199" s="37">
        <v>0</v>
      </c>
      <c r="Q199" s="37">
        <v>0</v>
      </c>
      <c r="R199" s="37">
        <v>0</v>
      </c>
      <c r="S199" s="37">
        <v>0</v>
      </c>
      <c r="T199" s="37">
        <v>0</v>
      </c>
      <c r="U199" s="37">
        <v>0</v>
      </c>
      <c r="V199" s="37">
        <v>0</v>
      </c>
      <c r="W199" s="37">
        <v>0</v>
      </c>
      <c r="X199" s="37">
        <v>0</v>
      </c>
      <c r="Y199" s="37">
        <v>0</v>
      </c>
      <c r="Z199" s="37">
        <v>0</v>
      </c>
      <c r="AA199" s="37">
        <v>0</v>
      </c>
      <c r="AB199" s="37">
        <v>0</v>
      </c>
      <c r="AC199" s="37">
        <v>0</v>
      </c>
      <c r="AD199" s="37">
        <v>0</v>
      </c>
      <c r="AE199" s="37">
        <v>0</v>
      </c>
      <c r="AF199" s="37">
        <v>0</v>
      </c>
      <c r="AG199" s="37">
        <v>0</v>
      </c>
      <c r="AH199" s="37">
        <v>0</v>
      </c>
      <c r="AI199" s="37">
        <v>0</v>
      </c>
      <c r="AJ199" s="37">
        <v>61000.01</v>
      </c>
      <c r="AK199" s="37">
        <v>18626.11</v>
      </c>
      <c r="AL199" s="37">
        <v>0</v>
      </c>
      <c r="AM199" s="37">
        <v>0</v>
      </c>
      <c r="AN199" s="37">
        <v>0</v>
      </c>
      <c r="AO199" s="37">
        <v>0</v>
      </c>
      <c r="AP199" s="37">
        <v>0</v>
      </c>
      <c r="AQ199" s="37">
        <v>0</v>
      </c>
      <c r="AR199" s="37">
        <v>0</v>
      </c>
      <c r="AS199" s="37">
        <v>0</v>
      </c>
      <c r="AT199" s="37">
        <v>0</v>
      </c>
      <c r="AU199" s="37">
        <v>0</v>
      </c>
      <c r="AV199" s="37">
        <v>0</v>
      </c>
      <c r="AW199" s="37">
        <v>5126.6400000000003</v>
      </c>
      <c r="AX199" s="37">
        <v>0</v>
      </c>
      <c r="AY199" s="37">
        <v>0</v>
      </c>
      <c r="AZ199" s="37">
        <v>16800</v>
      </c>
      <c r="BA199" s="37">
        <v>0</v>
      </c>
      <c r="BB199" s="37">
        <v>8000.04</v>
      </c>
      <c r="BC199" s="37">
        <v>120000</v>
      </c>
      <c r="BD199" s="37">
        <v>22495</v>
      </c>
      <c r="BE199" s="37">
        <v>0</v>
      </c>
      <c r="BF199" s="37">
        <v>9573.25</v>
      </c>
      <c r="BG199" s="37">
        <v>70107.48</v>
      </c>
      <c r="BH199" s="37">
        <v>31496.639999999999</v>
      </c>
      <c r="BI199" s="37">
        <v>58991.88</v>
      </c>
      <c r="BJ199" s="37">
        <v>5166.84</v>
      </c>
      <c r="BK199" s="37">
        <v>23470.560000000001</v>
      </c>
      <c r="BL199" s="37">
        <v>0</v>
      </c>
      <c r="BM199" s="37">
        <v>0</v>
      </c>
      <c r="BN199" s="37">
        <v>0</v>
      </c>
      <c r="BO199" s="37">
        <v>16698.240000000002</v>
      </c>
      <c r="BP199" s="37">
        <v>0</v>
      </c>
      <c r="BQ199" s="37">
        <v>246000</v>
      </c>
      <c r="BR199" s="37">
        <v>124166.64</v>
      </c>
      <c r="BS199" s="37">
        <v>0</v>
      </c>
      <c r="BT199" s="37">
        <v>9796.33</v>
      </c>
      <c r="BU199" s="37">
        <v>0</v>
      </c>
      <c r="BV199" s="37">
        <v>0</v>
      </c>
      <c r="BW199" s="37">
        <v>1883.16</v>
      </c>
      <c r="BX199" s="37">
        <v>18637.259999999998</v>
      </c>
      <c r="BY199" s="37">
        <v>0</v>
      </c>
      <c r="BZ199" s="37">
        <v>139530.97</v>
      </c>
      <c r="CA199" s="37">
        <v>0</v>
      </c>
      <c r="CB199" s="37">
        <v>0</v>
      </c>
      <c r="CC199" s="37">
        <v>0</v>
      </c>
      <c r="CD199" s="37">
        <v>0</v>
      </c>
      <c r="CE199" s="37">
        <v>8482.44</v>
      </c>
      <c r="CF199" s="37">
        <v>0</v>
      </c>
      <c r="CG199" s="37">
        <v>0</v>
      </c>
      <c r="CH199" s="37">
        <v>0</v>
      </c>
      <c r="CI199" s="37">
        <v>0</v>
      </c>
      <c r="CJ199" s="37">
        <v>14000.04</v>
      </c>
      <c r="CK199" s="37">
        <v>0</v>
      </c>
      <c r="CL199" s="37">
        <v>113129.4</v>
      </c>
      <c r="CO199" t="e">
        <f>VLOOKUP(A199,[1]รายการ!$A$14:$D$161,3,FALSE)</f>
        <v>#N/A</v>
      </c>
      <c r="CP199" t="e">
        <f>VLOOKUP(A199,[1]รายการ!$A$14:$D$161,4,FALSE)</f>
        <v>#N/A</v>
      </c>
    </row>
    <row r="200" spans="1:94">
      <c r="A200" s="38" t="s">
        <v>2336</v>
      </c>
      <c r="B200" s="38" t="s">
        <v>2337</v>
      </c>
      <c r="C200" s="37">
        <v>0</v>
      </c>
      <c r="D200" s="37">
        <v>331439.62</v>
      </c>
      <c r="E200" s="37">
        <v>0</v>
      </c>
      <c r="F200" s="37">
        <v>0</v>
      </c>
      <c r="G200" s="37">
        <v>0</v>
      </c>
      <c r="H200" s="37">
        <v>85819.76</v>
      </c>
      <c r="I200" s="37">
        <v>0</v>
      </c>
      <c r="J200" s="37">
        <v>0</v>
      </c>
      <c r="K200" s="37">
        <v>201342.51</v>
      </c>
      <c r="L200" s="37">
        <v>0</v>
      </c>
      <c r="M200" s="37">
        <v>0</v>
      </c>
      <c r="N200" s="37">
        <v>0</v>
      </c>
      <c r="O200" s="37">
        <v>85209.48</v>
      </c>
      <c r="P200" s="37">
        <v>49666.66</v>
      </c>
      <c r="Q200" s="37">
        <v>239903.52</v>
      </c>
      <c r="R200" s="37">
        <v>6938.83</v>
      </c>
      <c r="S200" s="37">
        <v>0</v>
      </c>
      <c r="T200" s="37">
        <v>0</v>
      </c>
      <c r="U200" s="37">
        <v>0</v>
      </c>
      <c r="V200" s="37">
        <v>0</v>
      </c>
      <c r="W200" s="37">
        <v>0</v>
      </c>
      <c r="X200" s="37">
        <v>74059.53</v>
      </c>
      <c r="Y200" s="37">
        <v>97441.11</v>
      </c>
      <c r="Z200" s="37">
        <v>0</v>
      </c>
      <c r="AA200" s="37">
        <v>0</v>
      </c>
      <c r="AB200" s="37">
        <v>26331.96</v>
      </c>
      <c r="AC200" s="37">
        <v>0</v>
      </c>
      <c r="AD200" s="37">
        <v>99733.33</v>
      </c>
      <c r="AE200" s="37">
        <v>0</v>
      </c>
      <c r="AF200" s="37">
        <v>8026.7</v>
      </c>
      <c r="AG200" s="37">
        <v>0</v>
      </c>
      <c r="AH200" s="37">
        <v>135309.15</v>
      </c>
      <c r="AI200" s="37">
        <v>51333.35</v>
      </c>
      <c r="AJ200" s="37">
        <v>3638.01</v>
      </c>
      <c r="AK200" s="37">
        <v>280020.7</v>
      </c>
      <c r="AL200" s="37">
        <v>0</v>
      </c>
      <c r="AM200" s="37">
        <v>0</v>
      </c>
      <c r="AN200" s="37">
        <v>169987.92</v>
      </c>
      <c r="AO200" s="37">
        <v>0</v>
      </c>
      <c r="AP200" s="37">
        <v>118083.33</v>
      </c>
      <c r="AQ200" s="37">
        <v>0</v>
      </c>
      <c r="AR200" s="37">
        <v>293328.73</v>
      </c>
      <c r="AS200" s="37">
        <v>68237.88</v>
      </c>
      <c r="AT200" s="37">
        <v>103413.74</v>
      </c>
      <c r="AU200" s="37">
        <v>0</v>
      </c>
      <c r="AV200" s="37">
        <v>0</v>
      </c>
      <c r="AW200" s="37">
        <v>0</v>
      </c>
      <c r="AX200" s="37">
        <v>0</v>
      </c>
      <c r="AY200" s="37">
        <v>0</v>
      </c>
      <c r="AZ200" s="37">
        <v>92759.88</v>
      </c>
      <c r="BA200" s="37">
        <v>0</v>
      </c>
      <c r="BB200" s="37">
        <v>0</v>
      </c>
      <c r="BC200" s="37">
        <v>80215.679999999993</v>
      </c>
      <c r="BD200" s="37">
        <v>550775.38</v>
      </c>
      <c r="BE200" s="37">
        <v>46666.6</v>
      </c>
      <c r="BF200" s="37">
        <v>0</v>
      </c>
      <c r="BG200" s="37">
        <v>3468814.24</v>
      </c>
      <c r="BH200" s="37">
        <v>99999.96</v>
      </c>
      <c r="BI200" s="37">
        <v>111077.75999999999</v>
      </c>
      <c r="BJ200" s="37">
        <v>6892.44</v>
      </c>
      <c r="BK200" s="37">
        <v>84632.76</v>
      </c>
      <c r="BL200" s="37">
        <v>0</v>
      </c>
      <c r="BM200" s="37">
        <v>0</v>
      </c>
      <c r="BN200" s="37">
        <v>142333.32</v>
      </c>
      <c r="BO200" s="37">
        <v>0</v>
      </c>
      <c r="BP200" s="37">
        <v>0</v>
      </c>
      <c r="BQ200" s="37">
        <v>116642.16</v>
      </c>
      <c r="BR200" s="37">
        <v>1664792.04</v>
      </c>
      <c r="BS200" s="37">
        <v>0</v>
      </c>
      <c r="BT200" s="37">
        <v>9799</v>
      </c>
      <c r="BU200" s="37">
        <v>639198.12</v>
      </c>
      <c r="BV200" s="37">
        <v>0</v>
      </c>
      <c r="BW200" s="37">
        <v>0</v>
      </c>
      <c r="BX200" s="37">
        <v>176424.48</v>
      </c>
      <c r="BY200" s="37">
        <v>0</v>
      </c>
      <c r="BZ200" s="37">
        <v>99466.68</v>
      </c>
      <c r="CA200" s="37">
        <v>0</v>
      </c>
      <c r="CB200" s="37">
        <v>0</v>
      </c>
      <c r="CC200" s="37">
        <v>0</v>
      </c>
      <c r="CD200" s="37">
        <v>0</v>
      </c>
      <c r="CE200" s="37">
        <v>0</v>
      </c>
      <c r="CF200" s="37">
        <v>0</v>
      </c>
      <c r="CG200" s="37">
        <v>0</v>
      </c>
      <c r="CH200" s="37">
        <v>33333.360000000001</v>
      </c>
      <c r="CI200" s="37">
        <v>0</v>
      </c>
      <c r="CJ200" s="37">
        <v>83065.320000000007</v>
      </c>
      <c r="CK200" s="37">
        <v>587187.64</v>
      </c>
      <c r="CL200" s="37">
        <v>23199.96</v>
      </c>
      <c r="CO200" t="e">
        <f>VLOOKUP(A200,[1]รายการ!$A$14:$D$161,3,FALSE)</f>
        <v>#N/A</v>
      </c>
      <c r="CP200" t="e">
        <f>VLOOKUP(A200,[1]รายการ!$A$14:$D$161,4,FALSE)</f>
        <v>#N/A</v>
      </c>
    </row>
    <row r="201" spans="1:94">
      <c r="A201" s="38" t="s">
        <v>2338</v>
      </c>
      <c r="B201" s="38" t="s">
        <v>2339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4000</v>
      </c>
      <c r="L201" s="37">
        <v>0</v>
      </c>
      <c r="M201" s="37">
        <v>0</v>
      </c>
      <c r="N201" s="37">
        <v>0</v>
      </c>
      <c r="O201" s="37">
        <v>0</v>
      </c>
      <c r="P201" s="37">
        <v>0</v>
      </c>
      <c r="Q201" s="37">
        <v>6648.24</v>
      </c>
      <c r="R201" s="37">
        <v>0</v>
      </c>
      <c r="S201" s="37">
        <v>0</v>
      </c>
      <c r="T201" s="37">
        <v>0</v>
      </c>
      <c r="U201" s="37">
        <v>0</v>
      </c>
      <c r="V201" s="37">
        <v>0</v>
      </c>
      <c r="W201" s="37">
        <v>0</v>
      </c>
      <c r="X201" s="37">
        <v>0</v>
      </c>
      <c r="Y201" s="37">
        <v>0</v>
      </c>
      <c r="Z201" s="37">
        <v>0</v>
      </c>
      <c r="AA201" s="37">
        <v>0</v>
      </c>
      <c r="AB201" s="37">
        <v>0</v>
      </c>
      <c r="AC201" s="37">
        <v>0</v>
      </c>
      <c r="AD201" s="37">
        <v>0</v>
      </c>
      <c r="AE201" s="37">
        <v>0</v>
      </c>
      <c r="AF201" s="37">
        <v>0</v>
      </c>
      <c r="AG201" s="37">
        <v>0</v>
      </c>
      <c r="AH201" s="37">
        <v>0</v>
      </c>
      <c r="AI201" s="37">
        <v>0</v>
      </c>
      <c r="AJ201" s="37">
        <v>0</v>
      </c>
      <c r="AK201" s="37">
        <v>199388.55</v>
      </c>
      <c r="AL201" s="37">
        <v>0</v>
      </c>
      <c r="AM201" s="37">
        <v>0</v>
      </c>
      <c r="AN201" s="37">
        <v>0</v>
      </c>
      <c r="AO201" s="37">
        <v>0</v>
      </c>
      <c r="AP201" s="37">
        <v>0</v>
      </c>
      <c r="AQ201" s="37">
        <v>0</v>
      </c>
      <c r="AR201" s="37">
        <v>0</v>
      </c>
      <c r="AS201" s="37">
        <v>0</v>
      </c>
      <c r="AT201" s="37">
        <v>0</v>
      </c>
      <c r="AU201" s="37">
        <v>0</v>
      </c>
      <c r="AV201" s="37">
        <v>0</v>
      </c>
      <c r="AW201" s="37">
        <v>0</v>
      </c>
      <c r="AX201" s="37">
        <v>0</v>
      </c>
      <c r="AY201" s="37">
        <v>0</v>
      </c>
      <c r="AZ201" s="37">
        <v>0</v>
      </c>
      <c r="BA201" s="37">
        <v>0</v>
      </c>
      <c r="BB201" s="37">
        <v>0</v>
      </c>
      <c r="BC201" s="37">
        <v>263898.12</v>
      </c>
      <c r="BD201" s="37">
        <v>0</v>
      </c>
      <c r="BE201" s="37">
        <v>23933.27</v>
      </c>
      <c r="BF201" s="37">
        <v>0</v>
      </c>
      <c r="BG201" s="37">
        <v>112671.48</v>
      </c>
      <c r="BH201" s="37">
        <v>0</v>
      </c>
      <c r="BI201" s="37">
        <v>0</v>
      </c>
      <c r="BJ201" s="37">
        <v>0</v>
      </c>
      <c r="BK201" s="37">
        <v>16513.68</v>
      </c>
      <c r="BL201" s="37">
        <v>0</v>
      </c>
      <c r="BM201" s="37">
        <v>0</v>
      </c>
      <c r="BN201" s="37">
        <v>0</v>
      </c>
      <c r="BO201" s="37">
        <v>0</v>
      </c>
      <c r="BP201" s="37">
        <v>0</v>
      </c>
      <c r="BQ201" s="37">
        <v>0</v>
      </c>
      <c r="BR201" s="37">
        <v>330000</v>
      </c>
      <c r="BS201" s="37">
        <v>0</v>
      </c>
      <c r="BT201" s="37">
        <v>9586.2000000000007</v>
      </c>
      <c r="BU201" s="37">
        <v>0</v>
      </c>
      <c r="BV201" s="37">
        <v>-0.88</v>
      </c>
      <c r="BW201" s="37">
        <v>0</v>
      </c>
      <c r="BX201" s="37">
        <v>143059.06</v>
      </c>
      <c r="BY201" s="37">
        <v>14468.4</v>
      </c>
      <c r="BZ201" s="37">
        <v>0</v>
      </c>
      <c r="CA201" s="37">
        <v>0</v>
      </c>
      <c r="CB201" s="37">
        <v>0</v>
      </c>
      <c r="CC201" s="37">
        <v>0</v>
      </c>
      <c r="CD201" s="37">
        <v>0</v>
      </c>
      <c r="CE201" s="37">
        <v>0</v>
      </c>
      <c r="CF201" s="37">
        <v>0</v>
      </c>
      <c r="CG201" s="37">
        <v>0</v>
      </c>
      <c r="CH201" s="37">
        <v>0</v>
      </c>
      <c r="CI201" s="37">
        <v>19666.560000000001</v>
      </c>
      <c r="CJ201" s="37">
        <v>1657.5</v>
      </c>
      <c r="CK201" s="37">
        <v>0</v>
      </c>
      <c r="CL201" s="37">
        <v>0</v>
      </c>
      <c r="CO201" t="e">
        <f>VLOOKUP(A201,[1]รายการ!$A$14:$D$161,3,FALSE)</f>
        <v>#N/A</v>
      </c>
      <c r="CP201" t="e">
        <f>VLOOKUP(A201,[1]รายการ!$A$14:$D$161,4,FALSE)</f>
        <v>#N/A</v>
      </c>
    </row>
    <row r="202" spans="1:94">
      <c r="A202" s="38" t="s">
        <v>2340</v>
      </c>
      <c r="B202" s="38" t="s">
        <v>2341</v>
      </c>
      <c r="C202" s="37">
        <v>0</v>
      </c>
      <c r="D202" s="37">
        <v>0</v>
      </c>
      <c r="E202" s="37">
        <v>79747.91</v>
      </c>
      <c r="F202" s="37">
        <v>0</v>
      </c>
      <c r="G202" s="37">
        <v>16758.939999999999</v>
      </c>
      <c r="H202" s="37">
        <v>8492.93</v>
      </c>
      <c r="I202" s="37">
        <v>0</v>
      </c>
      <c r="J202" s="37">
        <v>23986.79</v>
      </c>
      <c r="K202" s="37">
        <v>111240.84</v>
      </c>
      <c r="L202" s="37">
        <v>0</v>
      </c>
      <c r="M202" s="37">
        <v>146464.09</v>
      </c>
      <c r="N202" s="37">
        <v>0</v>
      </c>
      <c r="O202" s="37">
        <v>0</v>
      </c>
      <c r="P202" s="37">
        <v>0</v>
      </c>
      <c r="Q202" s="37">
        <v>82119.360000000001</v>
      </c>
      <c r="R202" s="37">
        <v>61646.64</v>
      </c>
      <c r="S202" s="37">
        <v>19466.64</v>
      </c>
      <c r="T202" s="37">
        <v>103299.96</v>
      </c>
      <c r="U202" s="37">
        <v>43627.54</v>
      </c>
      <c r="V202" s="37">
        <v>3800.04</v>
      </c>
      <c r="W202" s="37">
        <v>0</v>
      </c>
      <c r="X202" s="37">
        <v>50380.01</v>
      </c>
      <c r="Y202" s="37">
        <v>210199.59</v>
      </c>
      <c r="Z202" s="37">
        <v>0</v>
      </c>
      <c r="AA202" s="37">
        <v>0</v>
      </c>
      <c r="AB202" s="37">
        <v>56201.279999999999</v>
      </c>
      <c r="AC202" s="37">
        <v>0</v>
      </c>
      <c r="AD202" s="37">
        <v>34410</v>
      </c>
      <c r="AE202" s="37">
        <v>41270.03</v>
      </c>
      <c r="AF202" s="37">
        <v>0</v>
      </c>
      <c r="AG202" s="37">
        <v>28947</v>
      </c>
      <c r="AH202" s="37">
        <v>80095.600000000006</v>
      </c>
      <c r="AI202" s="37">
        <v>27333.33</v>
      </c>
      <c r="AJ202" s="37">
        <v>75700.009999999995</v>
      </c>
      <c r="AK202" s="37">
        <v>256956.35</v>
      </c>
      <c r="AL202" s="37">
        <v>0</v>
      </c>
      <c r="AM202" s="37">
        <v>0</v>
      </c>
      <c r="AN202" s="37">
        <v>16137.93</v>
      </c>
      <c r="AO202" s="37">
        <v>0</v>
      </c>
      <c r="AP202" s="37">
        <v>23459.25</v>
      </c>
      <c r="AQ202" s="37">
        <v>15600</v>
      </c>
      <c r="AR202" s="37">
        <v>0</v>
      </c>
      <c r="AS202" s="37">
        <v>60193.919999999998</v>
      </c>
      <c r="AT202" s="37">
        <v>100647.15</v>
      </c>
      <c r="AU202" s="37">
        <v>0</v>
      </c>
      <c r="AV202" s="37">
        <v>0</v>
      </c>
      <c r="AW202" s="37">
        <v>0</v>
      </c>
      <c r="AX202" s="37">
        <v>0</v>
      </c>
      <c r="AY202" s="37">
        <v>0</v>
      </c>
      <c r="AZ202" s="37">
        <v>118148.93</v>
      </c>
      <c r="BA202" s="37">
        <v>133066.68</v>
      </c>
      <c r="BB202" s="37">
        <v>0</v>
      </c>
      <c r="BC202" s="37">
        <v>2923.92</v>
      </c>
      <c r="BD202" s="37">
        <v>246059.97</v>
      </c>
      <c r="BE202" s="37">
        <v>0</v>
      </c>
      <c r="BF202" s="37">
        <v>91670.04</v>
      </c>
      <c r="BG202" s="37">
        <v>322429.92</v>
      </c>
      <c r="BH202" s="37">
        <v>68209.56</v>
      </c>
      <c r="BI202" s="37">
        <v>163386.35999999999</v>
      </c>
      <c r="BJ202" s="37">
        <v>6265.72</v>
      </c>
      <c r="BK202" s="37">
        <v>0</v>
      </c>
      <c r="BL202" s="37">
        <v>0</v>
      </c>
      <c r="BM202" s="37">
        <v>32272.11</v>
      </c>
      <c r="BN202" s="37">
        <v>51773.33</v>
      </c>
      <c r="BO202" s="37">
        <v>89040</v>
      </c>
      <c r="BP202" s="37">
        <v>17233.740000000002</v>
      </c>
      <c r="BQ202" s="37">
        <v>0</v>
      </c>
      <c r="BR202" s="37">
        <v>14666.64</v>
      </c>
      <c r="BS202" s="37">
        <v>0</v>
      </c>
      <c r="BT202" s="37">
        <v>24967.8</v>
      </c>
      <c r="BU202" s="37">
        <v>134957.31</v>
      </c>
      <c r="BV202" s="37">
        <v>18837.96</v>
      </c>
      <c r="BW202" s="37">
        <v>34956.239999999998</v>
      </c>
      <c r="BX202" s="37">
        <v>102233.46</v>
      </c>
      <c r="BY202" s="37">
        <v>14799.96</v>
      </c>
      <c r="BZ202" s="37">
        <v>24686.16</v>
      </c>
      <c r="CA202" s="37">
        <v>0</v>
      </c>
      <c r="CB202" s="37">
        <v>110215.2</v>
      </c>
      <c r="CC202" s="37">
        <v>62666.65</v>
      </c>
      <c r="CD202" s="37">
        <v>0</v>
      </c>
      <c r="CE202" s="37">
        <v>17599.919999999998</v>
      </c>
      <c r="CF202" s="37">
        <v>13532.69</v>
      </c>
      <c r="CG202" s="37">
        <v>0</v>
      </c>
      <c r="CH202" s="37">
        <v>54900</v>
      </c>
      <c r="CI202" s="37">
        <v>0</v>
      </c>
      <c r="CJ202" s="37">
        <v>188137.44</v>
      </c>
      <c r="CK202" s="37">
        <v>0</v>
      </c>
      <c r="CL202" s="37">
        <v>8319.9599999999991</v>
      </c>
      <c r="CO202" t="e">
        <f>VLOOKUP(A202,[1]รายการ!$A$14:$D$161,3,FALSE)</f>
        <v>#N/A</v>
      </c>
      <c r="CP202" t="e">
        <f>VLOOKUP(A202,[1]รายการ!$A$14:$D$161,4,FALSE)</f>
        <v>#N/A</v>
      </c>
    </row>
    <row r="203" spans="1:94">
      <c r="A203" s="38" t="s">
        <v>2342</v>
      </c>
      <c r="B203" s="38" t="s">
        <v>2343</v>
      </c>
      <c r="C203" s="37">
        <v>322878.92</v>
      </c>
      <c r="D203" s="37">
        <v>345085.62</v>
      </c>
      <c r="E203" s="37">
        <v>198656.43</v>
      </c>
      <c r="F203" s="37">
        <v>183182.79</v>
      </c>
      <c r="G203" s="37">
        <v>65559.58</v>
      </c>
      <c r="H203" s="37">
        <v>182487.29</v>
      </c>
      <c r="I203" s="37">
        <v>316060.11</v>
      </c>
      <c r="J203" s="37">
        <v>385881.85</v>
      </c>
      <c r="K203" s="37">
        <v>260903.92</v>
      </c>
      <c r="L203" s="37">
        <v>591561.93999999994</v>
      </c>
      <c r="M203" s="37">
        <v>261230.16</v>
      </c>
      <c r="N203" s="37">
        <v>242442.29</v>
      </c>
      <c r="O203" s="37">
        <v>955096.47</v>
      </c>
      <c r="P203" s="37">
        <v>469558.34</v>
      </c>
      <c r="Q203" s="37">
        <v>621494.4</v>
      </c>
      <c r="R203" s="37">
        <v>235063.71</v>
      </c>
      <c r="S203" s="37">
        <v>236031.64</v>
      </c>
      <c r="T203" s="37">
        <v>460908.62</v>
      </c>
      <c r="U203" s="37">
        <v>216361.3</v>
      </c>
      <c r="V203" s="37">
        <v>124366.33</v>
      </c>
      <c r="W203" s="37">
        <v>11155994.140000001</v>
      </c>
      <c r="X203" s="37">
        <v>282720.96000000002</v>
      </c>
      <c r="Y203" s="37">
        <v>525418.09</v>
      </c>
      <c r="Z203" s="37">
        <v>254760.46</v>
      </c>
      <c r="AA203" s="37">
        <v>121439.69</v>
      </c>
      <c r="AB203" s="37">
        <v>102931.99</v>
      </c>
      <c r="AC203" s="37">
        <v>123653.15</v>
      </c>
      <c r="AD203" s="37">
        <v>620417.82999999996</v>
      </c>
      <c r="AE203" s="37">
        <v>128668.77</v>
      </c>
      <c r="AF203" s="37">
        <v>157270.37</v>
      </c>
      <c r="AG203" s="37">
        <v>600901.56999999995</v>
      </c>
      <c r="AH203" s="37">
        <v>94077.04</v>
      </c>
      <c r="AI203" s="37">
        <v>328249.15999999997</v>
      </c>
      <c r="AJ203" s="37">
        <v>348734.05</v>
      </c>
      <c r="AK203" s="37">
        <v>4936205.38</v>
      </c>
      <c r="AL203" s="37">
        <v>328647.24</v>
      </c>
      <c r="AM203" s="37">
        <v>144108.64000000001</v>
      </c>
      <c r="AN203" s="37">
        <v>299465.37</v>
      </c>
      <c r="AO203" s="37">
        <v>1208906.3</v>
      </c>
      <c r="AP203" s="37">
        <v>176834.55</v>
      </c>
      <c r="AQ203" s="37">
        <v>114270.97</v>
      </c>
      <c r="AR203" s="37">
        <v>2669448.7799999998</v>
      </c>
      <c r="AS203" s="37">
        <v>433954.97</v>
      </c>
      <c r="AT203" s="37">
        <v>576939.53</v>
      </c>
      <c r="AU203" s="37">
        <v>531382.30000000005</v>
      </c>
      <c r="AV203" s="37">
        <v>237228.92</v>
      </c>
      <c r="AW203" s="37">
        <v>138241.78</v>
      </c>
      <c r="AX203" s="37">
        <v>177408.33</v>
      </c>
      <c r="AY203" s="37">
        <v>274219.88</v>
      </c>
      <c r="AZ203" s="37">
        <v>743513.84</v>
      </c>
      <c r="BA203" s="37">
        <v>820205.01</v>
      </c>
      <c r="BB203" s="37">
        <v>106506.77</v>
      </c>
      <c r="BC203" s="37">
        <v>1365958.69</v>
      </c>
      <c r="BD203" s="37">
        <v>895850.03</v>
      </c>
      <c r="BE203" s="37">
        <v>91308.36</v>
      </c>
      <c r="BF203" s="37">
        <v>274513.78000000003</v>
      </c>
      <c r="BG203" s="37">
        <v>2062895.27</v>
      </c>
      <c r="BH203" s="37">
        <v>29964.84</v>
      </c>
      <c r="BI203" s="37">
        <v>263067.93</v>
      </c>
      <c r="BJ203" s="37">
        <v>181123.4</v>
      </c>
      <c r="BK203" s="37">
        <v>403357.79</v>
      </c>
      <c r="BL203" s="37">
        <v>424465.06</v>
      </c>
      <c r="BM203" s="37">
        <v>223468.04</v>
      </c>
      <c r="BN203" s="37">
        <v>768737.17</v>
      </c>
      <c r="BO203" s="37">
        <v>672280.37</v>
      </c>
      <c r="BP203" s="37">
        <v>304077.86</v>
      </c>
      <c r="BQ203" s="37">
        <v>664783.80000000005</v>
      </c>
      <c r="BR203" s="37">
        <v>833324.8</v>
      </c>
      <c r="BS203" s="37">
        <v>558809.81000000006</v>
      </c>
      <c r="BT203" s="37">
        <v>438303.87</v>
      </c>
      <c r="BU203" s="37">
        <v>622445.81000000006</v>
      </c>
      <c r="BV203" s="37">
        <v>65928.039999999994</v>
      </c>
      <c r="BW203" s="37">
        <v>379717.12</v>
      </c>
      <c r="BX203" s="37">
        <v>739034.82</v>
      </c>
      <c r="BY203" s="37">
        <v>235797.85</v>
      </c>
      <c r="BZ203" s="37">
        <v>313633.32</v>
      </c>
      <c r="CA203" s="37">
        <v>381138.74</v>
      </c>
      <c r="CB203" s="37">
        <v>641118.18999999994</v>
      </c>
      <c r="CC203" s="37">
        <v>518451.8</v>
      </c>
      <c r="CD203" s="37">
        <v>489349.58</v>
      </c>
      <c r="CE203" s="37">
        <v>573775.18000000005</v>
      </c>
      <c r="CF203" s="37">
        <v>196569.23</v>
      </c>
      <c r="CG203" s="37">
        <v>171207.82</v>
      </c>
      <c r="CH203" s="37">
        <v>99330.48</v>
      </c>
      <c r="CI203" s="37">
        <v>185766.71</v>
      </c>
      <c r="CJ203" s="37">
        <v>852008.35</v>
      </c>
      <c r="CK203" s="37">
        <v>259808.3</v>
      </c>
      <c r="CL203" s="37">
        <v>114524.33</v>
      </c>
      <c r="CO203" t="e">
        <f>VLOOKUP(A203,[1]รายการ!$A$14:$D$161,3,FALSE)</f>
        <v>#N/A</v>
      </c>
      <c r="CP203" t="e">
        <f>VLOOKUP(A203,[1]รายการ!$A$14:$D$161,4,FALSE)</f>
        <v>#N/A</v>
      </c>
    </row>
    <row r="204" spans="1:94">
      <c r="A204" s="38" t="s">
        <v>2344</v>
      </c>
      <c r="B204" s="38" t="s">
        <v>2345</v>
      </c>
      <c r="C204" s="37">
        <v>295783.82</v>
      </c>
      <c r="D204" s="37">
        <v>634218.22</v>
      </c>
      <c r="E204" s="37">
        <v>365240.09</v>
      </c>
      <c r="F204" s="37">
        <v>388761.41</v>
      </c>
      <c r="G204" s="37">
        <v>566397.21</v>
      </c>
      <c r="H204" s="37">
        <v>739442.54</v>
      </c>
      <c r="I204" s="37">
        <v>1174731.1599999999</v>
      </c>
      <c r="J204" s="37">
        <v>516039.45</v>
      </c>
      <c r="K204" s="37">
        <v>802512.63</v>
      </c>
      <c r="L204" s="37">
        <v>419540.03</v>
      </c>
      <c r="M204" s="37">
        <v>187096.88</v>
      </c>
      <c r="N204" s="37">
        <v>597906.1</v>
      </c>
      <c r="O204" s="37">
        <v>3485362.37</v>
      </c>
      <c r="P204" s="37">
        <v>640250</v>
      </c>
      <c r="Q204" s="37">
        <v>730332.42</v>
      </c>
      <c r="R204" s="37">
        <v>147426.56</v>
      </c>
      <c r="S204" s="37">
        <v>0</v>
      </c>
      <c r="T204" s="37">
        <v>254868.01</v>
      </c>
      <c r="U204" s="37">
        <v>61905.99</v>
      </c>
      <c r="V204" s="37">
        <v>294879.96000000002</v>
      </c>
      <c r="W204" s="37">
        <v>2170115.5499999998</v>
      </c>
      <c r="X204" s="37">
        <v>496164.93</v>
      </c>
      <c r="Y204" s="37">
        <v>399111.34</v>
      </c>
      <c r="Z204" s="37">
        <v>801409</v>
      </c>
      <c r="AA204" s="37">
        <v>103980</v>
      </c>
      <c r="AB204" s="37">
        <v>683247.3</v>
      </c>
      <c r="AC204" s="37">
        <v>406637.45</v>
      </c>
      <c r="AD204" s="37">
        <v>691700</v>
      </c>
      <c r="AE204" s="37">
        <v>444289.49</v>
      </c>
      <c r="AF204" s="37">
        <v>319147.96999999997</v>
      </c>
      <c r="AG204" s="37">
        <v>953850.03</v>
      </c>
      <c r="AH204" s="37">
        <v>248466.45</v>
      </c>
      <c r="AI204" s="37">
        <v>588600</v>
      </c>
      <c r="AJ204" s="37">
        <v>427800</v>
      </c>
      <c r="AK204" s="37">
        <v>3142299.8</v>
      </c>
      <c r="AL204" s="37">
        <v>478813.41</v>
      </c>
      <c r="AM204" s="37">
        <v>147199</v>
      </c>
      <c r="AN204" s="37">
        <v>409789.95</v>
      </c>
      <c r="AO204" s="37">
        <v>1319550</v>
      </c>
      <c r="AP204" s="37">
        <v>1069504.97</v>
      </c>
      <c r="AQ204" s="37">
        <v>545200.07999999996</v>
      </c>
      <c r="AR204" s="37">
        <v>944351</v>
      </c>
      <c r="AS204" s="37">
        <v>128969.57</v>
      </c>
      <c r="AT204" s="37">
        <v>1180783.78</v>
      </c>
      <c r="AU204" s="37">
        <v>1084998</v>
      </c>
      <c r="AV204" s="37">
        <v>743601.95</v>
      </c>
      <c r="AW204" s="37">
        <v>755450</v>
      </c>
      <c r="AX204" s="37">
        <v>1210582.4099999999</v>
      </c>
      <c r="AY204" s="37">
        <v>1204095.8500000001</v>
      </c>
      <c r="AZ204" s="37">
        <v>800859.9</v>
      </c>
      <c r="BA204" s="37">
        <v>1600733.33</v>
      </c>
      <c r="BB204" s="37">
        <v>755048.92</v>
      </c>
      <c r="BC204" s="37">
        <v>1472636.43</v>
      </c>
      <c r="BD204" s="37">
        <v>546593.32999999996</v>
      </c>
      <c r="BE204" s="37">
        <v>0</v>
      </c>
      <c r="BF204" s="37">
        <v>400999.92</v>
      </c>
      <c r="BG204" s="37">
        <v>322392.43</v>
      </c>
      <c r="BH204" s="37">
        <v>66154.399999999994</v>
      </c>
      <c r="BI204" s="37">
        <v>1052849.8799999999</v>
      </c>
      <c r="BJ204" s="37">
        <v>8799.9599999999991</v>
      </c>
      <c r="BK204" s="37">
        <v>239750.99</v>
      </c>
      <c r="BL204" s="37">
        <v>298786.5</v>
      </c>
      <c r="BM204" s="37">
        <v>714963.37</v>
      </c>
      <c r="BN204" s="37">
        <v>411416.67</v>
      </c>
      <c r="BO204" s="37">
        <v>206299.33</v>
      </c>
      <c r="BP204" s="37">
        <v>96366.49</v>
      </c>
      <c r="BQ204" s="37">
        <v>233870.69</v>
      </c>
      <c r="BR204" s="37">
        <v>1279264.1000000001</v>
      </c>
      <c r="BS204" s="37">
        <v>532457.31999999995</v>
      </c>
      <c r="BT204" s="37">
        <v>77999</v>
      </c>
      <c r="BU204" s="37">
        <v>940680.35</v>
      </c>
      <c r="BV204" s="37">
        <v>436298.98</v>
      </c>
      <c r="BW204" s="37">
        <v>149333.34</v>
      </c>
      <c r="BX204" s="37">
        <v>674772.46</v>
      </c>
      <c r="BY204" s="37">
        <v>408000</v>
      </c>
      <c r="BZ204" s="37">
        <v>0</v>
      </c>
      <c r="CA204" s="37">
        <v>769050.03</v>
      </c>
      <c r="CB204" s="37">
        <v>32213.040000000001</v>
      </c>
      <c r="CC204" s="37">
        <v>366666.64</v>
      </c>
      <c r="CD204" s="37">
        <v>1015800.12</v>
      </c>
      <c r="CE204" s="37">
        <v>466533.37</v>
      </c>
      <c r="CF204" s="37">
        <v>421816.55</v>
      </c>
      <c r="CG204" s="37">
        <v>389882.38</v>
      </c>
      <c r="CH204" s="37">
        <v>726533.32</v>
      </c>
      <c r="CI204" s="37">
        <v>495999.96</v>
      </c>
      <c r="CJ204" s="37">
        <v>1019350.92</v>
      </c>
      <c r="CK204" s="37">
        <v>27708.33</v>
      </c>
      <c r="CL204" s="37">
        <v>83300.039999999994</v>
      </c>
      <c r="CO204" t="e">
        <f>VLOOKUP(A204,[1]รายการ!$A$14:$D$161,3,FALSE)</f>
        <v>#N/A</v>
      </c>
      <c r="CP204" t="e">
        <f>VLOOKUP(A204,[1]รายการ!$A$14:$D$161,4,FALSE)</f>
        <v>#N/A</v>
      </c>
    </row>
    <row r="205" spans="1:94">
      <c r="A205" s="38" t="s">
        <v>2346</v>
      </c>
      <c r="B205" s="38" t="s">
        <v>2347</v>
      </c>
      <c r="C205" s="37">
        <v>262238.78999999998</v>
      </c>
      <c r="D205" s="37">
        <v>321167.81</v>
      </c>
      <c r="E205" s="37">
        <v>93204.97</v>
      </c>
      <c r="F205" s="37">
        <v>284771.83</v>
      </c>
      <c r="G205" s="37">
        <v>99107.71</v>
      </c>
      <c r="H205" s="37">
        <v>105922.53</v>
      </c>
      <c r="I205" s="37">
        <v>131113.94</v>
      </c>
      <c r="J205" s="37">
        <v>249465.55</v>
      </c>
      <c r="K205" s="37">
        <v>31855.5</v>
      </c>
      <c r="L205" s="37">
        <v>148245.4</v>
      </c>
      <c r="M205" s="37">
        <v>123356.86</v>
      </c>
      <c r="N205" s="37">
        <v>19372.38</v>
      </c>
      <c r="O205" s="37">
        <v>577968.44999999995</v>
      </c>
      <c r="P205" s="37">
        <v>7000</v>
      </c>
      <c r="Q205" s="37">
        <v>25543.86</v>
      </c>
      <c r="R205" s="37">
        <v>11199.84</v>
      </c>
      <c r="S205" s="37">
        <v>62097</v>
      </c>
      <c r="T205" s="37">
        <v>587009.4</v>
      </c>
      <c r="U205" s="37">
        <v>39057.35</v>
      </c>
      <c r="V205" s="37">
        <v>290000.03999999998</v>
      </c>
      <c r="W205" s="37">
        <v>1882427.22</v>
      </c>
      <c r="X205" s="37">
        <v>279264.09000000003</v>
      </c>
      <c r="Y205" s="37">
        <v>32522.13</v>
      </c>
      <c r="Z205" s="37">
        <v>315215.03999999998</v>
      </c>
      <c r="AA205" s="37">
        <v>93361</v>
      </c>
      <c r="AB205" s="37">
        <v>4429.92</v>
      </c>
      <c r="AC205" s="37">
        <v>115590.68</v>
      </c>
      <c r="AD205" s="37">
        <v>33954</v>
      </c>
      <c r="AE205" s="37">
        <v>562.55999999999995</v>
      </c>
      <c r="AF205" s="37">
        <v>103059.97</v>
      </c>
      <c r="AG205" s="37">
        <v>83583</v>
      </c>
      <c r="AH205" s="37">
        <v>184702.01</v>
      </c>
      <c r="AI205" s="37">
        <v>19236.78</v>
      </c>
      <c r="AJ205" s="37">
        <v>80991.06</v>
      </c>
      <c r="AK205" s="37">
        <v>534344.11</v>
      </c>
      <c r="AL205" s="37">
        <v>12198.88</v>
      </c>
      <c r="AM205" s="37">
        <v>25980.63</v>
      </c>
      <c r="AN205" s="37">
        <v>3464</v>
      </c>
      <c r="AO205" s="37">
        <v>124426.68</v>
      </c>
      <c r="AP205" s="37">
        <v>41566.629999999997</v>
      </c>
      <c r="AQ205" s="37">
        <v>25841.75</v>
      </c>
      <c r="AR205" s="37">
        <v>120702.67</v>
      </c>
      <c r="AS205" s="37">
        <v>178320.24</v>
      </c>
      <c r="AT205" s="37">
        <v>172335.22</v>
      </c>
      <c r="AU205" s="37">
        <v>102888.8</v>
      </c>
      <c r="AV205" s="37">
        <v>282357.59999999998</v>
      </c>
      <c r="AW205" s="37">
        <v>248204.78</v>
      </c>
      <c r="AX205" s="37">
        <v>12866.84</v>
      </c>
      <c r="AY205" s="37">
        <v>116254.12</v>
      </c>
      <c r="AZ205" s="37">
        <v>22633.98</v>
      </c>
      <c r="BA205" s="37">
        <v>146183.29999999999</v>
      </c>
      <c r="BB205" s="37">
        <v>19418.03</v>
      </c>
      <c r="BC205" s="37">
        <v>588607.81999999995</v>
      </c>
      <c r="BD205" s="37">
        <v>206336.67</v>
      </c>
      <c r="BE205" s="37">
        <v>2534.5500000000002</v>
      </c>
      <c r="BF205" s="37">
        <v>20674.34</v>
      </c>
      <c r="BG205" s="37">
        <v>479609.84</v>
      </c>
      <c r="BH205" s="37">
        <v>16966.2</v>
      </c>
      <c r="BI205" s="37">
        <v>220052.96</v>
      </c>
      <c r="BJ205" s="37">
        <v>75217.5</v>
      </c>
      <c r="BK205" s="37">
        <v>27225.86</v>
      </c>
      <c r="BL205" s="37">
        <v>198722.63</v>
      </c>
      <c r="BM205" s="37">
        <v>57630</v>
      </c>
      <c r="BN205" s="37">
        <v>680116.67</v>
      </c>
      <c r="BO205" s="37">
        <v>71281.17</v>
      </c>
      <c r="BP205" s="37">
        <v>149269.69</v>
      </c>
      <c r="BQ205" s="37">
        <v>815349.97</v>
      </c>
      <c r="BR205" s="37">
        <v>3373404.8</v>
      </c>
      <c r="BS205" s="37">
        <v>169078.49</v>
      </c>
      <c r="BT205" s="37">
        <v>60467.85</v>
      </c>
      <c r="BU205" s="37">
        <v>861538.09</v>
      </c>
      <c r="BV205" s="37">
        <v>162351.79</v>
      </c>
      <c r="BW205" s="37">
        <v>134974.35999999999</v>
      </c>
      <c r="BX205" s="37">
        <v>673970.16</v>
      </c>
      <c r="BY205" s="37">
        <v>43122.14</v>
      </c>
      <c r="BZ205" s="37">
        <v>5880</v>
      </c>
      <c r="CA205" s="37">
        <v>134582.29999999999</v>
      </c>
      <c r="CB205" s="37">
        <v>411378.05</v>
      </c>
      <c r="CC205" s="37">
        <v>170220.85</v>
      </c>
      <c r="CD205" s="37">
        <v>90844.96</v>
      </c>
      <c r="CE205" s="37">
        <v>15930.6</v>
      </c>
      <c r="CF205" s="37">
        <v>30432.61</v>
      </c>
      <c r="CG205" s="37">
        <v>13243.45</v>
      </c>
      <c r="CH205" s="37">
        <v>101178.46</v>
      </c>
      <c r="CI205" s="37">
        <v>122216.96000000001</v>
      </c>
      <c r="CJ205" s="37">
        <v>991187.57</v>
      </c>
      <c r="CK205" s="37">
        <v>47938.400000000001</v>
      </c>
      <c r="CL205" s="37">
        <v>60773.66</v>
      </c>
      <c r="CO205" t="e">
        <f>VLOOKUP(A205,[1]รายการ!$A$14:$D$161,3,FALSE)</f>
        <v>#N/A</v>
      </c>
      <c r="CP205" t="e">
        <f>VLOOKUP(A205,[1]รายการ!$A$14:$D$161,4,FALSE)</f>
        <v>#N/A</v>
      </c>
    </row>
    <row r="206" spans="1:94">
      <c r="A206" s="38" t="s">
        <v>2348</v>
      </c>
      <c r="B206" s="38" t="s">
        <v>2349</v>
      </c>
      <c r="C206" s="37">
        <v>57221.66</v>
      </c>
      <c r="D206" s="37">
        <v>23580.13</v>
      </c>
      <c r="E206" s="37">
        <v>34604.120000000003</v>
      </c>
      <c r="F206" s="37">
        <v>27605.21</v>
      </c>
      <c r="G206" s="37">
        <v>40254.78</v>
      </c>
      <c r="H206" s="37">
        <v>27672.73</v>
      </c>
      <c r="I206" s="37">
        <v>34242.65</v>
      </c>
      <c r="J206" s="37">
        <v>47090.27</v>
      </c>
      <c r="K206" s="37">
        <v>99076.71</v>
      </c>
      <c r="L206" s="37">
        <v>61871.47</v>
      </c>
      <c r="M206" s="37">
        <v>107464.18</v>
      </c>
      <c r="N206" s="37">
        <v>31278.57</v>
      </c>
      <c r="O206" s="37">
        <v>172227.82</v>
      </c>
      <c r="P206" s="37">
        <v>39275.99</v>
      </c>
      <c r="Q206" s="37">
        <v>36998.730000000003</v>
      </c>
      <c r="R206" s="37">
        <v>47069.72</v>
      </c>
      <c r="S206" s="37">
        <v>47102.03</v>
      </c>
      <c r="T206" s="37">
        <v>57342.7</v>
      </c>
      <c r="U206" s="37">
        <v>26007.33</v>
      </c>
      <c r="V206" s="37">
        <v>39079.85</v>
      </c>
      <c r="W206" s="37">
        <v>362721.25</v>
      </c>
      <c r="X206" s="37">
        <v>38513.07</v>
      </c>
      <c r="Y206" s="37">
        <v>9587.57</v>
      </c>
      <c r="Z206" s="37">
        <v>18246.240000000002</v>
      </c>
      <c r="AA206" s="37">
        <v>26140.81</v>
      </c>
      <c r="AB206" s="37">
        <v>37941.07</v>
      </c>
      <c r="AC206" s="37">
        <v>48460.24</v>
      </c>
      <c r="AD206" s="37">
        <v>38976.67</v>
      </c>
      <c r="AE206" s="37">
        <v>51580</v>
      </c>
      <c r="AF206" s="37">
        <v>46770.32</v>
      </c>
      <c r="AG206" s="37">
        <v>49164.32</v>
      </c>
      <c r="AH206" s="37">
        <v>58334.3</v>
      </c>
      <c r="AI206" s="37">
        <v>110557.77</v>
      </c>
      <c r="AJ206" s="37">
        <v>26017</v>
      </c>
      <c r="AK206" s="37">
        <v>555567.23</v>
      </c>
      <c r="AL206" s="37">
        <v>67591.740000000005</v>
      </c>
      <c r="AM206" s="37">
        <v>20345.98</v>
      </c>
      <c r="AN206" s="37">
        <v>75648.05</v>
      </c>
      <c r="AO206" s="37">
        <v>36059.42</v>
      </c>
      <c r="AP206" s="37">
        <v>19493.72</v>
      </c>
      <c r="AQ206" s="37">
        <v>77138.38</v>
      </c>
      <c r="AR206" s="37">
        <v>369806.71</v>
      </c>
      <c r="AS206" s="37">
        <v>30352.12</v>
      </c>
      <c r="AT206" s="37">
        <v>111855.09</v>
      </c>
      <c r="AU206" s="37">
        <v>27800</v>
      </c>
      <c r="AV206" s="37">
        <v>11700.97</v>
      </c>
      <c r="AW206" s="37">
        <v>26265.09</v>
      </c>
      <c r="AX206" s="37">
        <v>23089.65</v>
      </c>
      <c r="AY206" s="37">
        <v>64553.33</v>
      </c>
      <c r="AZ206" s="37">
        <v>72096.19</v>
      </c>
      <c r="BA206" s="37">
        <v>32556.35</v>
      </c>
      <c r="BB206" s="37">
        <v>18119.240000000002</v>
      </c>
      <c r="BC206" s="37">
        <v>340197.1</v>
      </c>
      <c r="BD206" s="37">
        <v>45832.02</v>
      </c>
      <c r="BE206" s="37">
        <v>35169.18</v>
      </c>
      <c r="BF206" s="37">
        <v>35100.550000000003</v>
      </c>
      <c r="BG206" s="37">
        <v>64053.32</v>
      </c>
      <c r="BH206" s="37">
        <v>63900.72</v>
      </c>
      <c r="BI206" s="37">
        <v>114419.55</v>
      </c>
      <c r="BJ206" s="37">
        <v>110751</v>
      </c>
      <c r="BK206" s="37">
        <v>130172.35</v>
      </c>
      <c r="BL206" s="37">
        <v>276290.34000000003</v>
      </c>
      <c r="BM206" s="37">
        <v>0</v>
      </c>
      <c r="BN206" s="37">
        <v>104341</v>
      </c>
      <c r="BO206" s="37">
        <v>60594.720000000001</v>
      </c>
      <c r="BP206" s="37">
        <v>33201.32</v>
      </c>
      <c r="BQ206" s="37">
        <v>46558.49</v>
      </c>
      <c r="BR206" s="37">
        <v>344642.08</v>
      </c>
      <c r="BS206" s="37">
        <v>60909.71</v>
      </c>
      <c r="BT206" s="37">
        <v>50260.04</v>
      </c>
      <c r="BU206" s="37">
        <v>328716.09999999998</v>
      </c>
      <c r="BV206" s="37">
        <v>61835.28</v>
      </c>
      <c r="BW206" s="37">
        <v>46454.49</v>
      </c>
      <c r="BX206" s="37">
        <v>302358.25</v>
      </c>
      <c r="BY206" s="37">
        <v>8834.0400000000009</v>
      </c>
      <c r="BZ206" s="37">
        <v>11150</v>
      </c>
      <c r="CA206" s="37">
        <v>81662</v>
      </c>
      <c r="CB206" s="37">
        <v>14310</v>
      </c>
      <c r="CC206" s="37">
        <v>70080</v>
      </c>
      <c r="CD206" s="37">
        <v>20930.96</v>
      </c>
      <c r="CE206" s="37">
        <v>61157.03</v>
      </c>
      <c r="CF206" s="37">
        <v>58258.09</v>
      </c>
      <c r="CG206" s="37">
        <v>8674.7999999999993</v>
      </c>
      <c r="CH206" s="37">
        <v>7530</v>
      </c>
      <c r="CI206" s="37">
        <v>32325.68</v>
      </c>
      <c r="CJ206" s="37">
        <v>66608.94</v>
      </c>
      <c r="CK206" s="37">
        <v>85811.73</v>
      </c>
      <c r="CL206" s="37">
        <v>57043.56</v>
      </c>
      <c r="CO206" t="e">
        <f>VLOOKUP(A206,[1]รายการ!$A$14:$D$161,3,FALSE)</f>
        <v>#N/A</v>
      </c>
      <c r="CP206" t="e">
        <f>VLOOKUP(A206,[1]รายการ!$A$14:$D$161,4,FALSE)</f>
        <v>#N/A</v>
      </c>
    </row>
    <row r="207" spans="1:94">
      <c r="A207" s="38" t="s">
        <v>2350</v>
      </c>
      <c r="B207" s="38" t="s">
        <v>2351</v>
      </c>
      <c r="C207" s="37">
        <v>87519.02</v>
      </c>
      <c r="D207" s="37">
        <v>130454.47</v>
      </c>
      <c r="E207" s="37">
        <v>31893.25</v>
      </c>
      <c r="F207" s="37">
        <v>0</v>
      </c>
      <c r="G207" s="37">
        <v>6799.42</v>
      </c>
      <c r="H207" s="37">
        <v>11440.06</v>
      </c>
      <c r="I207" s="37">
        <v>18767.599999999999</v>
      </c>
      <c r="J207" s="37">
        <v>30513.59</v>
      </c>
      <c r="K207" s="37">
        <v>6399</v>
      </c>
      <c r="L207" s="37">
        <v>59021.68</v>
      </c>
      <c r="M207" s="37">
        <v>14916.85</v>
      </c>
      <c r="N207" s="37">
        <v>0</v>
      </c>
      <c r="O207" s="37">
        <v>95441.52</v>
      </c>
      <c r="P207" s="37">
        <v>0</v>
      </c>
      <c r="Q207" s="37">
        <v>23427.919999999998</v>
      </c>
      <c r="R207" s="37">
        <v>0</v>
      </c>
      <c r="S207" s="37">
        <v>29618.2</v>
      </c>
      <c r="T207" s="37">
        <v>28537.45</v>
      </c>
      <c r="U207" s="37">
        <v>43491.08</v>
      </c>
      <c r="V207" s="37">
        <v>0</v>
      </c>
      <c r="W207" s="37">
        <v>22284.32</v>
      </c>
      <c r="X207" s="37">
        <v>1221.74</v>
      </c>
      <c r="Y207" s="37">
        <v>1437.35</v>
      </c>
      <c r="Z207" s="37">
        <v>32499.96</v>
      </c>
      <c r="AA207" s="37">
        <v>44751.38</v>
      </c>
      <c r="AB207" s="37">
        <v>13958.3</v>
      </c>
      <c r="AC207" s="37">
        <v>113505.22</v>
      </c>
      <c r="AD207" s="37">
        <v>54654</v>
      </c>
      <c r="AE207" s="37">
        <v>35796.239999999998</v>
      </c>
      <c r="AF207" s="37">
        <v>18765.439999999999</v>
      </c>
      <c r="AG207" s="37">
        <v>29515.72</v>
      </c>
      <c r="AH207" s="37">
        <v>117824.69</v>
      </c>
      <c r="AI207" s="37">
        <v>0</v>
      </c>
      <c r="AJ207" s="37">
        <v>0</v>
      </c>
      <c r="AK207" s="37">
        <v>92400.77</v>
      </c>
      <c r="AL207" s="37">
        <v>0</v>
      </c>
      <c r="AM207" s="37">
        <v>97188.67</v>
      </c>
      <c r="AN207" s="37">
        <v>1736.11</v>
      </c>
      <c r="AO207" s="37">
        <v>0</v>
      </c>
      <c r="AP207" s="37">
        <v>0</v>
      </c>
      <c r="AQ207" s="37">
        <v>42473.88</v>
      </c>
      <c r="AR207" s="37">
        <v>2333.33</v>
      </c>
      <c r="AS207" s="37">
        <v>13690.08</v>
      </c>
      <c r="AT207" s="37">
        <v>44027.519999999997</v>
      </c>
      <c r="AU207" s="37">
        <v>43341</v>
      </c>
      <c r="AV207" s="37">
        <v>0</v>
      </c>
      <c r="AW207" s="37">
        <v>62848</v>
      </c>
      <c r="AX207" s="37">
        <v>0</v>
      </c>
      <c r="AY207" s="37">
        <v>46791.67</v>
      </c>
      <c r="AZ207" s="37">
        <v>13710.08</v>
      </c>
      <c r="BA207" s="37">
        <v>0</v>
      </c>
      <c r="BB207" s="37">
        <v>91365.69</v>
      </c>
      <c r="BC207" s="37">
        <v>0</v>
      </c>
      <c r="BD207" s="37">
        <v>35875</v>
      </c>
      <c r="BE207" s="37">
        <v>8916.92</v>
      </c>
      <c r="BF207" s="37">
        <v>57408.04</v>
      </c>
      <c r="BG207" s="37">
        <v>10466.16</v>
      </c>
      <c r="BH207" s="37">
        <v>2999.64</v>
      </c>
      <c r="BI207" s="37">
        <v>374.46</v>
      </c>
      <c r="BJ207" s="37">
        <v>3000.09</v>
      </c>
      <c r="BK207" s="37">
        <v>0</v>
      </c>
      <c r="BL207" s="37">
        <v>87423.28</v>
      </c>
      <c r="BM207" s="37">
        <v>18165.96</v>
      </c>
      <c r="BN207" s="37">
        <v>86720</v>
      </c>
      <c r="BO207" s="37">
        <v>7400</v>
      </c>
      <c r="BP207" s="37">
        <v>24926.67</v>
      </c>
      <c r="BQ207" s="37">
        <v>30828.33</v>
      </c>
      <c r="BR207" s="37">
        <v>0</v>
      </c>
      <c r="BS207" s="37">
        <v>0</v>
      </c>
      <c r="BT207" s="37">
        <v>4125.01</v>
      </c>
      <c r="BU207" s="37">
        <v>91824.98</v>
      </c>
      <c r="BV207" s="37">
        <v>0</v>
      </c>
      <c r="BW207" s="37">
        <v>10854.62</v>
      </c>
      <c r="BX207" s="37">
        <v>0</v>
      </c>
      <c r="BY207" s="37">
        <v>32172.22</v>
      </c>
      <c r="BZ207" s="37">
        <v>3600</v>
      </c>
      <c r="CA207" s="37">
        <v>60998.2</v>
      </c>
      <c r="CB207" s="37">
        <v>0</v>
      </c>
      <c r="CC207" s="37">
        <v>52496</v>
      </c>
      <c r="CD207" s="37">
        <v>49091.92</v>
      </c>
      <c r="CE207" s="37">
        <v>0</v>
      </c>
      <c r="CF207" s="37">
        <v>8653.33</v>
      </c>
      <c r="CG207" s="37">
        <v>6416.1</v>
      </c>
      <c r="CH207" s="37">
        <v>3249.96</v>
      </c>
      <c r="CI207" s="37">
        <v>29861.89</v>
      </c>
      <c r="CJ207" s="37">
        <v>0</v>
      </c>
      <c r="CK207" s="37">
        <v>15841.67</v>
      </c>
      <c r="CL207" s="37">
        <v>0</v>
      </c>
      <c r="CO207" t="e">
        <f>VLOOKUP(A207,[1]รายการ!$A$14:$D$161,3,FALSE)</f>
        <v>#N/A</v>
      </c>
      <c r="CP207" t="e">
        <f>VLOOKUP(A207,[1]รายการ!$A$14:$D$161,4,FALSE)</f>
        <v>#N/A</v>
      </c>
    </row>
    <row r="208" spans="1:94">
      <c r="A208" s="38" t="s">
        <v>2352</v>
      </c>
      <c r="B208" s="38" t="s">
        <v>2353</v>
      </c>
      <c r="C208" s="37">
        <v>5045.82</v>
      </c>
      <c r="D208" s="37">
        <v>3096.41</v>
      </c>
      <c r="E208" s="37">
        <v>0</v>
      </c>
      <c r="F208" s="37">
        <v>0</v>
      </c>
      <c r="G208" s="37">
        <v>0</v>
      </c>
      <c r="H208" s="37">
        <v>0</v>
      </c>
      <c r="I208" s="37">
        <v>17653.7</v>
      </c>
      <c r="J208" s="37">
        <v>0</v>
      </c>
      <c r="K208" s="37">
        <v>0</v>
      </c>
      <c r="L208" s="37">
        <v>999.25</v>
      </c>
      <c r="M208" s="37">
        <v>2501.89</v>
      </c>
      <c r="N208" s="37">
        <v>0</v>
      </c>
      <c r="O208" s="37">
        <v>28000.080000000002</v>
      </c>
      <c r="P208" s="37">
        <v>0</v>
      </c>
      <c r="Q208" s="37">
        <v>0</v>
      </c>
      <c r="R208" s="37">
        <v>0</v>
      </c>
      <c r="S208" s="37">
        <v>833.33</v>
      </c>
      <c r="T208" s="37">
        <v>13954.05</v>
      </c>
      <c r="U208" s="37">
        <v>0</v>
      </c>
      <c r="V208" s="37">
        <v>0</v>
      </c>
      <c r="W208" s="37">
        <v>0</v>
      </c>
      <c r="X208" s="37">
        <v>0</v>
      </c>
      <c r="Y208" s="37">
        <v>0</v>
      </c>
      <c r="Z208" s="37">
        <v>0</v>
      </c>
      <c r="AA208" s="37">
        <v>0</v>
      </c>
      <c r="AB208" s="37">
        <v>0</v>
      </c>
      <c r="AC208" s="37">
        <v>3975.03</v>
      </c>
      <c r="AD208" s="37">
        <v>46233.33</v>
      </c>
      <c r="AE208" s="37">
        <v>0</v>
      </c>
      <c r="AF208" s="37">
        <v>161096.64000000001</v>
      </c>
      <c r="AG208" s="37">
        <v>37583.300000000003</v>
      </c>
      <c r="AH208" s="37">
        <v>0</v>
      </c>
      <c r="AI208" s="37">
        <v>0</v>
      </c>
      <c r="AJ208" s="37">
        <v>0</v>
      </c>
      <c r="AK208" s="37">
        <v>28373.86</v>
      </c>
      <c r="AL208" s="37">
        <v>0</v>
      </c>
      <c r="AM208" s="37">
        <v>0</v>
      </c>
      <c r="AN208" s="37">
        <v>0</v>
      </c>
      <c r="AO208" s="37">
        <v>0</v>
      </c>
      <c r="AP208" s="37">
        <v>0</v>
      </c>
      <c r="AQ208" s="37">
        <v>0</v>
      </c>
      <c r="AR208" s="37">
        <v>0</v>
      </c>
      <c r="AS208" s="37">
        <v>0</v>
      </c>
      <c r="AT208" s="37">
        <v>0</v>
      </c>
      <c r="AU208" s="37">
        <v>1080</v>
      </c>
      <c r="AV208" s="37">
        <v>0</v>
      </c>
      <c r="AW208" s="37">
        <v>0</v>
      </c>
      <c r="AX208" s="37">
        <v>0</v>
      </c>
      <c r="AY208" s="37">
        <v>0</v>
      </c>
      <c r="AZ208" s="37">
        <v>0</v>
      </c>
      <c r="BA208" s="37">
        <v>532.5</v>
      </c>
      <c r="BB208" s="37">
        <v>0</v>
      </c>
      <c r="BC208" s="37">
        <v>0</v>
      </c>
      <c r="BD208" s="37">
        <v>0</v>
      </c>
      <c r="BE208" s="37">
        <v>0</v>
      </c>
      <c r="BF208" s="37">
        <v>0</v>
      </c>
      <c r="BG208" s="37">
        <v>121874.78</v>
      </c>
      <c r="BH208" s="37">
        <v>1873.42</v>
      </c>
      <c r="BI208" s="37">
        <v>1298.1600000000001</v>
      </c>
      <c r="BJ208" s="37">
        <v>17520</v>
      </c>
      <c r="BK208" s="37">
        <v>0</v>
      </c>
      <c r="BL208" s="37">
        <v>0</v>
      </c>
      <c r="BM208" s="37">
        <v>0</v>
      </c>
      <c r="BN208" s="37">
        <v>0</v>
      </c>
      <c r="BO208" s="37">
        <v>0</v>
      </c>
      <c r="BP208" s="37">
        <v>0</v>
      </c>
      <c r="BQ208" s="37">
        <v>4919.87</v>
      </c>
      <c r="BR208" s="37">
        <v>0</v>
      </c>
      <c r="BS208" s="37">
        <v>0</v>
      </c>
      <c r="BT208" s="37">
        <v>51049.86</v>
      </c>
      <c r="BU208" s="37">
        <v>0</v>
      </c>
      <c r="BV208" s="37">
        <v>0</v>
      </c>
      <c r="BW208" s="37">
        <v>41625</v>
      </c>
      <c r="BX208" s="37">
        <v>0</v>
      </c>
      <c r="BY208" s="37">
        <v>0</v>
      </c>
      <c r="BZ208" s="37">
        <v>0</v>
      </c>
      <c r="CA208" s="37">
        <v>22500</v>
      </c>
      <c r="CB208" s="37">
        <v>0</v>
      </c>
      <c r="CC208" s="37">
        <v>0</v>
      </c>
      <c r="CD208" s="37">
        <v>0</v>
      </c>
      <c r="CE208" s="37">
        <v>12249.96</v>
      </c>
      <c r="CF208" s="37">
        <v>0</v>
      </c>
      <c r="CG208" s="37">
        <v>6183</v>
      </c>
      <c r="CH208" s="37">
        <v>0</v>
      </c>
      <c r="CI208" s="37">
        <v>3000</v>
      </c>
      <c r="CJ208" s="37">
        <v>0</v>
      </c>
      <c r="CK208" s="37">
        <v>0</v>
      </c>
      <c r="CL208" s="37">
        <v>0</v>
      </c>
      <c r="CO208" t="e">
        <f>VLOOKUP(A208,[1]รายการ!$A$14:$D$161,3,FALSE)</f>
        <v>#N/A</v>
      </c>
      <c r="CP208" t="e">
        <f>VLOOKUP(A208,[1]รายการ!$A$14:$D$161,4,FALSE)</f>
        <v>#N/A</v>
      </c>
    </row>
    <row r="209" spans="1:94">
      <c r="A209" s="38" t="s">
        <v>2354</v>
      </c>
      <c r="B209" s="38" t="s">
        <v>2355</v>
      </c>
      <c r="C209" s="37">
        <v>19051950.710000001</v>
      </c>
      <c r="D209" s="37">
        <v>3276450.58</v>
      </c>
      <c r="E209" s="37">
        <v>1636090.52</v>
      </c>
      <c r="F209" s="37">
        <v>4121337.69</v>
      </c>
      <c r="G209" s="37">
        <v>1457894.88</v>
      </c>
      <c r="H209" s="37">
        <v>2128613.09</v>
      </c>
      <c r="I209" s="37">
        <v>2221156.75</v>
      </c>
      <c r="J209" s="37">
        <v>6391961.8600000003</v>
      </c>
      <c r="K209" s="37">
        <v>2288954.9500000002</v>
      </c>
      <c r="L209" s="37">
        <v>3341963.39</v>
      </c>
      <c r="M209" s="37">
        <v>11249361.73</v>
      </c>
      <c r="N209" s="37">
        <v>1419959.69</v>
      </c>
      <c r="O209" s="37">
        <v>23553428.469999999</v>
      </c>
      <c r="P209" s="37">
        <v>3130121</v>
      </c>
      <c r="Q209" s="37">
        <v>2358090.2799999998</v>
      </c>
      <c r="R209" s="37">
        <v>7992132.5700000003</v>
      </c>
      <c r="S209" s="37">
        <v>2454249.64</v>
      </c>
      <c r="T209" s="37">
        <v>2926237.84</v>
      </c>
      <c r="U209" s="37">
        <v>1318482.55</v>
      </c>
      <c r="V209" s="37">
        <v>1748468.11</v>
      </c>
      <c r="W209" s="37">
        <v>40570667.799999997</v>
      </c>
      <c r="X209" s="37">
        <v>2934527.24</v>
      </c>
      <c r="Y209" s="37">
        <v>3715500.13</v>
      </c>
      <c r="Z209" s="37">
        <v>3081401.54</v>
      </c>
      <c r="AA209" s="37">
        <v>1429281.28</v>
      </c>
      <c r="AB209" s="37">
        <v>1729720.31</v>
      </c>
      <c r="AC209" s="37">
        <v>1853195.63</v>
      </c>
      <c r="AD209" s="37">
        <v>9702339.0700000003</v>
      </c>
      <c r="AE209" s="37">
        <v>2359943.16</v>
      </c>
      <c r="AF209" s="37">
        <v>2488420.0699999998</v>
      </c>
      <c r="AG209" s="37">
        <v>2334755.2400000002</v>
      </c>
      <c r="AH209" s="37">
        <v>5087057.24</v>
      </c>
      <c r="AI209" s="37">
        <v>2456994.7799999998</v>
      </c>
      <c r="AJ209" s="37">
        <v>2233153.44</v>
      </c>
      <c r="AK209" s="37">
        <v>90643938.260000005</v>
      </c>
      <c r="AL209" s="37">
        <v>4472335.54</v>
      </c>
      <c r="AM209" s="37">
        <v>1771618.08</v>
      </c>
      <c r="AN209" s="37">
        <v>3982891.76</v>
      </c>
      <c r="AO209" s="37">
        <v>5237711.91</v>
      </c>
      <c r="AP209" s="37">
        <v>3223420.89</v>
      </c>
      <c r="AQ209" s="37">
        <v>1836879.47</v>
      </c>
      <c r="AR209" s="37">
        <v>20323874.57</v>
      </c>
      <c r="AS209" s="37">
        <v>2855603.14</v>
      </c>
      <c r="AT209" s="37">
        <v>4974968.7699999996</v>
      </c>
      <c r="AU209" s="37">
        <v>4612673.63</v>
      </c>
      <c r="AV209" s="37">
        <v>2497197.67</v>
      </c>
      <c r="AW209" s="37">
        <v>2336177.87</v>
      </c>
      <c r="AX209" s="37">
        <v>1709350.35</v>
      </c>
      <c r="AY209" s="37">
        <v>2866892.99</v>
      </c>
      <c r="AZ209" s="37">
        <v>3731176.13</v>
      </c>
      <c r="BA209" s="37">
        <v>18504057.329999998</v>
      </c>
      <c r="BB209" s="37">
        <v>1915540.82</v>
      </c>
      <c r="BC209" s="37">
        <v>36423493.009999998</v>
      </c>
      <c r="BD209" s="37">
        <v>5431678.0199999996</v>
      </c>
      <c r="BE209" s="37">
        <v>1289137.31</v>
      </c>
      <c r="BF209" s="37">
        <v>6786053.5099999998</v>
      </c>
      <c r="BG209" s="37">
        <v>26707407</v>
      </c>
      <c r="BH209" s="37">
        <v>1006322.28</v>
      </c>
      <c r="BI209" s="37">
        <v>1733954.89</v>
      </c>
      <c r="BJ209" s="37">
        <v>1007737.16</v>
      </c>
      <c r="BK209" s="37">
        <v>2614825.7200000002</v>
      </c>
      <c r="BL209" s="37">
        <v>22708760.809999999</v>
      </c>
      <c r="BM209" s="37">
        <v>3579283.86</v>
      </c>
      <c r="BN209" s="37">
        <v>2390790.9300000002</v>
      </c>
      <c r="BO209" s="37">
        <v>4976286.4400000004</v>
      </c>
      <c r="BP209" s="37">
        <v>4328194.09</v>
      </c>
      <c r="BQ209" s="37">
        <v>1461829.73</v>
      </c>
      <c r="BR209" s="37">
        <v>51577949.219999999</v>
      </c>
      <c r="BS209" s="37">
        <v>4203653.24</v>
      </c>
      <c r="BT209" s="37">
        <v>3139657.94</v>
      </c>
      <c r="BU209" s="37">
        <v>19746492.370000001</v>
      </c>
      <c r="BV209" s="37">
        <v>1242112.29</v>
      </c>
      <c r="BW209" s="37">
        <v>2457068.9500000002</v>
      </c>
      <c r="BX209" s="37">
        <v>12053061.470000001</v>
      </c>
      <c r="BY209" s="37">
        <v>1814272.46</v>
      </c>
      <c r="BZ209" s="37">
        <v>581313.48</v>
      </c>
      <c r="CA209" s="37">
        <v>2610806.4</v>
      </c>
      <c r="CB209" s="37">
        <v>4586624.62</v>
      </c>
      <c r="CC209" s="37">
        <v>11557975.26</v>
      </c>
      <c r="CD209" s="37">
        <v>3788537.86</v>
      </c>
      <c r="CE209" s="37">
        <v>12017984.33</v>
      </c>
      <c r="CF209" s="37">
        <v>1588956.33</v>
      </c>
      <c r="CG209" s="37">
        <v>1996895.39</v>
      </c>
      <c r="CH209" s="37">
        <v>1569346.67</v>
      </c>
      <c r="CI209" s="37">
        <v>1388459.69</v>
      </c>
      <c r="CJ209" s="37">
        <v>17944646.52</v>
      </c>
      <c r="CK209" s="37">
        <v>3445336.83</v>
      </c>
      <c r="CL209" s="37">
        <v>1876414.36</v>
      </c>
      <c r="CO209" t="e">
        <f>VLOOKUP(A209,[1]รายการ!$A$14:$D$161,3,FALSE)</f>
        <v>#N/A</v>
      </c>
      <c r="CP209" t="e">
        <f>VLOOKUP(A209,[1]รายการ!$A$14:$D$161,4,FALSE)</f>
        <v>#N/A</v>
      </c>
    </row>
    <row r="210" spans="1:94">
      <c r="A210" s="38" t="s">
        <v>2356</v>
      </c>
      <c r="B210" s="38" t="s">
        <v>2357</v>
      </c>
      <c r="C210" s="37">
        <v>918074.86</v>
      </c>
      <c r="D210" s="37">
        <v>253720.18</v>
      </c>
      <c r="E210" s="37">
        <v>202543.83</v>
      </c>
      <c r="F210" s="37">
        <v>247405.57</v>
      </c>
      <c r="G210" s="37">
        <v>197598</v>
      </c>
      <c r="H210" s="37">
        <v>213066.9</v>
      </c>
      <c r="I210" s="37">
        <v>449104.4</v>
      </c>
      <c r="J210" s="37">
        <v>293722.89</v>
      </c>
      <c r="K210" s="37">
        <v>227866.34</v>
      </c>
      <c r="L210" s="37">
        <v>388373.47</v>
      </c>
      <c r="M210" s="37">
        <v>737693.52</v>
      </c>
      <c r="N210" s="37">
        <v>280404.93</v>
      </c>
      <c r="O210" s="37">
        <v>1448434.97</v>
      </c>
      <c r="P210" s="37">
        <v>779702.64</v>
      </c>
      <c r="Q210" s="37">
        <v>248273.02</v>
      </c>
      <c r="R210" s="37">
        <v>342126.37</v>
      </c>
      <c r="S210" s="37">
        <v>485734</v>
      </c>
      <c r="T210" s="37">
        <v>740666.16</v>
      </c>
      <c r="U210" s="37">
        <v>521165.16</v>
      </c>
      <c r="V210" s="37">
        <v>219112.08</v>
      </c>
      <c r="W210" s="37">
        <v>1950071.45</v>
      </c>
      <c r="X210" s="37">
        <v>168983.89</v>
      </c>
      <c r="Y210" s="37">
        <v>471976.53</v>
      </c>
      <c r="Z210" s="37">
        <v>521413.89</v>
      </c>
      <c r="AA210" s="37">
        <v>306450.90000000002</v>
      </c>
      <c r="AB210" s="37">
        <v>132662.51999999999</v>
      </c>
      <c r="AC210" s="37">
        <v>264960.34999999998</v>
      </c>
      <c r="AD210" s="37">
        <v>361266.89</v>
      </c>
      <c r="AE210" s="37">
        <v>227334.59</v>
      </c>
      <c r="AF210" s="37">
        <v>342793.76</v>
      </c>
      <c r="AG210" s="37">
        <v>407053.47</v>
      </c>
      <c r="AH210" s="37">
        <v>225673.8</v>
      </c>
      <c r="AI210" s="37">
        <v>309607.55</v>
      </c>
      <c r="AJ210" s="37">
        <v>138915.67000000001</v>
      </c>
      <c r="AK210" s="37">
        <v>3495172.96</v>
      </c>
      <c r="AL210" s="37">
        <v>428669.81</v>
      </c>
      <c r="AM210" s="37">
        <v>238776.48</v>
      </c>
      <c r="AN210" s="37">
        <v>194396.12</v>
      </c>
      <c r="AO210" s="37">
        <v>361036.4</v>
      </c>
      <c r="AP210" s="37">
        <v>278736.2</v>
      </c>
      <c r="AQ210" s="37">
        <v>155761.70000000001</v>
      </c>
      <c r="AR210" s="37">
        <v>543010.5</v>
      </c>
      <c r="AS210" s="37">
        <v>287068.5</v>
      </c>
      <c r="AT210" s="37">
        <v>923307.37</v>
      </c>
      <c r="AU210" s="37">
        <v>357047.4</v>
      </c>
      <c r="AV210" s="37">
        <v>272616.76</v>
      </c>
      <c r="AW210" s="37">
        <v>121713.24</v>
      </c>
      <c r="AX210" s="37">
        <v>260064.19</v>
      </c>
      <c r="AY210" s="37">
        <v>357280.25</v>
      </c>
      <c r="AZ210" s="37">
        <v>327923.03999999998</v>
      </c>
      <c r="BA210" s="37">
        <v>698499.96</v>
      </c>
      <c r="BB210" s="37">
        <v>306138.07</v>
      </c>
      <c r="BC210" s="37">
        <v>2570336.4</v>
      </c>
      <c r="BD210" s="37">
        <v>852739.4</v>
      </c>
      <c r="BE210" s="37">
        <v>255107.32</v>
      </c>
      <c r="BF210" s="37">
        <v>225636.67</v>
      </c>
      <c r="BG210" s="37">
        <v>1370165.02</v>
      </c>
      <c r="BH210" s="37">
        <v>345992.64</v>
      </c>
      <c r="BI210" s="37">
        <v>210548.48000000001</v>
      </c>
      <c r="BJ210" s="37">
        <v>361886.23</v>
      </c>
      <c r="BK210" s="37">
        <v>442465.42</v>
      </c>
      <c r="BL210" s="37">
        <v>1644489.99</v>
      </c>
      <c r="BM210" s="37">
        <v>371414.25</v>
      </c>
      <c r="BN210" s="37">
        <v>734156.27</v>
      </c>
      <c r="BO210" s="37">
        <v>988753.32</v>
      </c>
      <c r="BP210" s="37">
        <v>157801.72</v>
      </c>
      <c r="BQ210" s="37">
        <v>485482.64</v>
      </c>
      <c r="BR210" s="37">
        <v>1551476.24</v>
      </c>
      <c r="BS210" s="37">
        <v>635500.66</v>
      </c>
      <c r="BT210" s="37">
        <v>585846.48</v>
      </c>
      <c r="BU210" s="37">
        <v>851272.76</v>
      </c>
      <c r="BV210" s="37">
        <v>57149.93</v>
      </c>
      <c r="BW210" s="37">
        <v>314279.59999999998</v>
      </c>
      <c r="BX210" s="37">
        <v>2440915.87</v>
      </c>
      <c r="BY210" s="37">
        <v>231287.18</v>
      </c>
      <c r="BZ210" s="37">
        <v>191041.7</v>
      </c>
      <c r="CA210" s="37">
        <v>539488.35</v>
      </c>
      <c r="CB210" s="37">
        <v>503321.94</v>
      </c>
      <c r="CC210" s="37">
        <v>610639.22</v>
      </c>
      <c r="CD210" s="37">
        <v>312691.90999999997</v>
      </c>
      <c r="CE210" s="37">
        <v>540720.11</v>
      </c>
      <c r="CF210" s="37">
        <v>256712.99</v>
      </c>
      <c r="CG210" s="37">
        <v>151822.56</v>
      </c>
      <c r="CH210" s="37">
        <v>147413.10999999999</v>
      </c>
      <c r="CI210" s="37">
        <v>295417.53000000003</v>
      </c>
      <c r="CJ210" s="37">
        <v>1660376.66</v>
      </c>
      <c r="CK210" s="37">
        <v>298058.33</v>
      </c>
      <c r="CL210" s="37">
        <v>201939.32</v>
      </c>
      <c r="CO210" t="e">
        <f>VLOOKUP(A210,[1]รายการ!$A$14:$D$161,3,FALSE)</f>
        <v>#N/A</v>
      </c>
      <c r="CP210" t="e">
        <f>VLOOKUP(A210,[1]รายการ!$A$14:$D$161,4,FALSE)</f>
        <v>#N/A</v>
      </c>
    </row>
    <row r="211" spans="1:94">
      <c r="A211" s="38" t="s">
        <v>2358</v>
      </c>
      <c r="B211" s="38" t="s">
        <v>2359</v>
      </c>
      <c r="C211" s="37">
        <v>193394.41</v>
      </c>
      <c r="D211" s="37">
        <v>23680.89</v>
      </c>
      <c r="E211" s="37">
        <v>2586.62</v>
      </c>
      <c r="F211" s="37">
        <v>34382.85</v>
      </c>
      <c r="G211" s="37">
        <v>54615.31</v>
      </c>
      <c r="H211" s="37">
        <v>229804.82</v>
      </c>
      <c r="I211" s="37">
        <v>136028.06</v>
      </c>
      <c r="J211" s="37">
        <v>209411.25</v>
      </c>
      <c r="K211" s="37">
        <v>60728.33</v>
      </c>
      <c r="L211" s="37">
        <v>111792</v>
      </c>
      <c r="M211" s="37">
        <v>389930.96</v>
      </c>
      <c r="N211" s="37">
        <v>24230.83</v>
      </c>
      <c r="O211" s="37">
        <v>185135.7</v>
      </c>
      <c r="P211" s="37">
        <v>53397.41</v>
      </c>
      <c r="Q211" s="37">
        <v>57394.54</v>
      </c>
      <c r="R211" s="37">
        <v>168784.81</v>
      </c>
      <c r="S211" s="37">
        <v>44961.66</v>
      </c>
      <c r="T211" s="37">
        <v>274381.11</v>
      </c>
      <c r="U211" s="37">
        <v>44524.06</v>
      </c>
      <c r="V211" s="37">
        <v>89493.32</v>
      </c>
      <c r="W211" s="37">
        <v>3197753.31</v>
      </c>
      <c r="X211" s="37">
        <v>287545.65000000002</v>
      </c>
      <c r="Y211" s="37">
        <v>244449.93</v>
      </c>
      <c r="Z211" s="37">
        <v>807882.63</v>
      </c>
      <c r="AA211" s="37">
        <v>218580.09</v>
      </c>
      <c r="AB211" s="37">
        <v>70291.039999999994</v>
      </c>
      <c r="AC211" s="37">
        <v>362016.2</v>
      </c>
      <c r="AD211" s="37">
        <v>112155.38</v>
      </c>
      <c r="AE211" s="37">
        <v>29106.400000000001</v>
      </c>
      <c r="AF211" s="37">
        <v>168757.69</v>
      </c>
      <c r="AG211" s="37">
        <v>260293.92</v>
      </c>
      <c r="AH211" s="37">
        <v>294570.12</v>
      </c>
      <c r="AI211" s="37">
        <v>105866.1</v>
      </c>
      <c r="AJ211" s="37">
        <v>309965.15999999997</v>
      </c>
      <c r="AK211" s="37">
        <v>1481320.67</v>
      </c>
      <c r="AL211" s="37">
        <v>236609.5</v>
      </c>
      <c r="AM211" s="37">
        <v>40679.56</v>
      </c>
      <c r="AN211" s="37">
        <v>55443.3</v>
      </c>
      <c r="AO211" s="37">
        <v>132016.51</v>
      </c>
      <c r="AP211" s="37">
        <v>66312.63</v>
      </c>
      <c r="AQ211" s="37">
        <v>118853.64</v>
      </c>
      <c r="AR211" s="37">
        <v>348941</v>
      </c>
      <c r="AS211" s="37">
        <v>4195.1000000000004</v>
      </c>
      <c r="AT211" s="37">
        <v>118083.54</v>
      </c>
      <c r="AU211" s="37">
        <v>140000</v>
      </c>
      <c r="AV211" s="37">
        <v>111412.93</v>
      </c>
      <c r="AW211" s="37">
        <v>285716.03999999998</v>
      </c>
      <c r="AX211" s="37">
        <v>198775.94</v>
      </c>
      <c r="AY211" s="37">
        <v>51409.68</v>
      </c>
      <c r="AZ211" s="37">
        <v>268172.96000000002</v>
      </c>
      <c r="BA211" s="37">
        <v>283632.90999999997</v>
      </c>
      <c r="BB211" s="37">
        <v>25424.43</v>
      </c>
      <c r="BC211" s="37">
        <v>280193.42</v>
      </c>
      <c r="BD211" s="37">
        <v>315302.82</v>
      </c>
      <c r="BE211" s="37">
        <v>11606.78</v>
      </c>
      <c r="BF211" s="37">
        <v>18851.71</v>
      </c>
      <c r="BG211" s="37">
        <v>1137172.23</v>
      </c>
      <c r="BH211" s="37">
        <v>63531</v>
      </c>
      <c r="BI211" s="37">
        <v>160789.84</v>
      </c>
      <c r="BJ211" s="37">
        <v>95552.35</v>
      </c>
      <c r="BK211" s="37">
        <v>51365.54</v>
      </c>
      <c r="BL211" s="37">
        <v>180840.44</v>
      </c>
      <c r="BM211" s="37">
        <v>53902.66</v>
      </c>
      <c r="BN211" s="37">
        <v>186000.11</v>
      </c>
      <c r="BO211" s="37">
        <v>283845.78000000003</v>
      </c>
      <c r="BP211" s="37">
        <v>168721.22</v>
      </c>
      <c r="BQ211" s="37">
        <v>137406.25</v>
      </c>
      <c r="BR211" s="37">
        <v>374774.92</v>
      </c>
      <c r="BS211" s="37">
        <v>90573.08</v>
      </c>
      <c r="BT211" s="37">
        <v>119990.02</v>
      </c>
      <c r="BU211" s="37">
        <v>392718.56</v>
      </c>
      <c r="BV211" s="37">
        <v>16980</v>
      </c>
      <c r="BW211" s="37">
        <v>147290.51999999999</v>
      </c>
      <c r="BX211" s="37">
        <v>460090.4</v>
      </c>
      <c r="BY211" s="37">
        <v>48649.15</v>
      </c>
      <c r="BZ211" s="37">
        <v>68988</v>
      </c>
      <c r="CA211" s="37">
        <v>57161.2</v>
      </c>
      <c r="CB211" s="37">
        <v>353127.74</v>
      </c>
      <c r="CC211" s="37">
        <v>104364.79</v>
      </c>
      <c r="CD211" s="37">
        <v>474197.92</v>
      </c>
      <c r="CE211" s="37">
        <v>376293.51</v>
      </c>
      <c r="CF211" s="37">
        <v>45756.55</v>
      </c>
      <c r="CG211" s="37">
        <v>66884.210000000006</v>
      </c>
      <c r="CH211" s="37">
        <v>74276.75</v>
      </c>
      <c r="CI211" s="37">
        <v>113510.3</v>
      </c>
      <c r="CJ211" s="37">
        <v>219564.78</v>
      </c>
      <c r="CK211" s="37">
        <v>211692.64</v>
      </c>
      <c r="CL211" s="37">
        <v>44358.86</v>
      </c>
      <c r="CO211" t="e">
        <f>VLOOKUP(A211,[1]รายการ!$A$14:$D$161,3,FALSE)</f>
        <v>#N/A</v>
      </c>
      <c r="CP211" t="e">
        <f>VLOOKUP(A211,[1]รายการ!$A$14:$D$161,4,FALSE)</f>
        <v>#N/A</v>
      </c>
    </row>
    <row r="212" spans="1:94">
      <c r="A212" s="38" t="s">
        <v>2360</v>
      </c>
      <c r="B212" s="38" t="s">
        <v>2361</v>
      </c>
      <c r="C212" s="37">
        <v>0</v>
      </c>
      <c r="D212" s="37">
        <v>0</v>
      </c>
      <c r="E212" s="37">
        <v>42841.57</v>
      </c>
      <c r="F212" s="37">
        <v>19915.669999999998</v>
      </c>
      <c r="G212" s="37">
        <v>0</v>
      </c>
      <c r="H212" s="37">
        <v>16390.240000000002</v>
      </c>
      <c r="I212" s="37">
        <v>0</v>
      </c>
      <c r="J212" s="37">
        <v>0</v>
      </c>
      <c r="K212" s="37">
        <v>0</v>
      </c>
      <c r="L212" s="37">
        <v>630.85</v>
      </c>
      <c r="M212" s="37">
        <v>8795.4</v>
      </c>
      <c r="N212" s="37">
        <v>0</v>
      </c>
      <c r="O212" s="37">
        <v>3999.96</v>
      </c>
      <c r="P212" s="37">
        <v>0</v>
      </c>
      <c r="Q212" s="37">
        <v>25526.28</v>
      </c>
      <c r="R212" s="37">
        <v>0</v>
      </c>
      <c r="S212" s="37">
        <v>7396</v>
      </c>
      <c r="T212" s="37">
        <v>29554.44</v>
      </c>
      <c r="U212" s="37">
        <v>0</v>
      </c>
      <c r="V212" s="37">
        <v>0</v>
      </c>
      <c r="W212" s="37">
        <v>240337.5</v>
      </c>
      <c r="X212" s="37">
        <v>0</v>
      </c>
      <c r="Y212" s="37">
        <v>0</v>
      </c>
      <c r="Z212" s="37">
        <v>6278.57</v>
      </c>
      <c r="AA212" s="37">
        <v>0</v>
      </c>
      <c r="AB212" s="37">
        <v>0</v>
      </c>
      <c r="AC212" s="37">
        <v>0</v>
      </c>
      <c r="AD212" s="37">
        <v>75592.17</v>
      </c>
      <c r="AE212" s="37">
        <v>0</v>
      </c>
      <c r="AF212" s="37">
        <v>110708.66</v>
      </c>
      <c r="AG212" s="37">
        <v>34496</v>
      </c>
      <c r="AH212" s="37">
        <v>25984.35</v>
      </c>
      <c r="AI212" s="37">
        <v>4906.34</v>
      </c>
      <c r="AJ212" s="37">
        <v>0</v>
      </c>
      <c r="AK212" s="37">
        <v>65210.84</v>
      </c>
      <c r="AL212" s="37">
        <v>0</v>
      </c>
      <c r="AM212" s="37">
        <v>10666.66</v>
      </c>
      <c r="AN212" s="37">
        <v>96524.55</v>
      </c>
      <c r="AO212" s="37">
        <v>0</v>
      </c>
      <c r="AP212" s="37">
        <v>32416.66</v>
      </c>
      <c r="AQ212" s="37">
        <v>0</v>
      </c>
      <c r="AR212" s="37">
        <v>95750</v>
      </c>
      <c r="AS212" s="37">
        <v>0</v>
      </c>
      <c r="AT212" s="37">
        <v>38170.019999999997</v>
      </c>
      <c r="AU212" s="37">
        <v>0</v>
      </c>
      <c r="AV212" s="37">
        <v>19794.96</v>
      </c>
      <c r="AW212" s="37">
        <v>0</v>
      </c>
      <c r="AX212" s="37">
        <v>0</v>
      </c>
      <c r="AY212" s="37">
        <v>0</v>
      </c>
      <c r="AZ212" s="37">
        <v>0</v>
      </c>
      <c r="BA212" s="37">
        <v>149873.97</v>
      </c>
      <c r="BB212" s="37">
        <v>12091</v>
      </c>
      <c r="BC212" s="37">
        <v>68986.25</v>
      </c>
      <c r="BD212" s="37">
        <v>0</v>
      </c>
      <c r="BE212" s="37">
        <v>0</v>
      </c>
      <c r="BF212" s="37">
        <v>0</v>
      </c>
      <c r="BG212" s="37">
        <v>164799.72</v>
      </c>
      <c r="BH212" s="37">
        <v>0</v>
      </c>
      <c r="BI212" s="37">
        <v>0</v>
      </c>
      <c r="BJ212" s="37">
        <v>18000</v>
      </c>
      <c r="BK212" s="37">
        <v>0</v>
      </c>
      <c r="BL212" s="37">
        <v>72039</v>
      </c>
      <c r="BM212" s="37">
        <v>0</v>
      </c>
      <c r="BN212" s="37">
        <v>0</v>
      </c>
      <c r="BO212" s="37">
        <v>0</v>
      </c>
      <c r="BP212" s="37">
        <v>0</v>
      </c>
      <c r="BQ212" s="37">
        <v>4020</v>
      </c>
      <c r="BR212" s="37">
        <v>0</v>
      </c>
      <c r="BS212" s="37">
        <v>118822.86</v>
      </c>
      <c r="BT212" s="37">
        <v>5466.48</v>
      </c>
      <c r="BU212" s="37">
        <v>67700.039999999994</v>
      </c>
      <c r="BV212" s="37">
        <v>263911.3</v>
      </c>
      <c r="BW212" s="37">
        <v>46147.22</v>
      </c>
      <c r="BX212" s="37">
        <v>0</v>
      </c>
      <c r="BY212" s="37">
        <v>11027.3</v>
      </c>
      <c r="BZ212" s="37">
        <v>23880</v>
      </c>
      <c r="CA212" s="37">
        <v>53750.89</v>
      </c>
      <c r="CB212" s="37">
        <v>39992.5</v>
      </c>
      <c r="CC212" s="37">
        <v>4266.71</v>
      </c>
      <c r="CD212" s="37">
        <v>38627.57</v>
      </c>
      <c r="CE212" s="37">
        <v>49959.96</v>
      </c>
      <c r="CF212" s="37">
        <v>8424.02</v>
      </c>
      <c r="CG212" s="37">
        <v>0</v>
      </c>
      <c r="CH212" s="37">
        <v>0</v>
      </c>
      <c r="CI212" s="37">
        <v>19400.04</v>
      </c>
      <c r="CJ212" s="37">
        <v>499076.94</v>
      </c>
      <c r="CK212" s="37">
        <v>15322.45</v>
      </c>
      <c r="CL212" s="37">
        <v>7400.04</v>
      </c>
      <c r="CO212" t="e">
        <f>VLOOKUP(A212,[1]รายการ!$A$14:$D$161,3,FALSE)</f>
        <v>#N/A</v>
      </c>
      <c r="CP212" t="e">
        <f>VLOOKUP(A212,[1]รายการ!$A$14:$D$161,4,FALSE)</f>
        <v>#N/A</v>
      </c>
    </row>
    <row r="213" spans="1:94">
      <c r="A213" s="38" t="s">
        <v>2362</v>
      </c>
      <c r="B213" s="38" t="s">
        <v>2363</v>
      </c>
      <c r="C213" s="37">
        <v>0</v>
      </c>
      <c r="D213" s="37">
        <v>0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4166.33</v>
      </c>
      <c r="K213" s="37">
        <v>106110.12</v>
      </c>
      <c r="L213" s="37">
        <v>0</v>
      </c>
      <c r="M213" s="37">
        <v>64863.94</v>
      </c>
      <c r="N213" s="37">
        <v>0</v>
      </c>
      <c r="O213" s="37">
        <v>0</v>
      </c>
      <c r="P213" s="37">
        <v>0</v>
      </c>
      <c r="Q213" s="37">
        <v>5333.28</v>
      </c>
      <c r="R213" s="37">
        <v>5538.3</v>
      </c>
      <c r="S213" s="37">
        <v>0</v>
      </c>
      <c r="T213" s="37">
        <v>0</v>
      </c>
      <c r="U213" s="37">
        <v>0</v>
      </c>
      <c r="V213" s="37">
        <v>0</v>
      </c>
      <c r="W213" s="37">
        <v>43770.7</v>
      </c>
      <c r="X213" s="37">
        <v>0</v>
      </c>
      <c r="Y213" s="37">
        <v>18301.36</v>
      </c>
      <c r="Z213" s="37">
        <v>55333.32</v>
      </c>
      <c r="AA213" s="37">
        <v>59666.64</v>
      </c>
      <c r="AB213" s="37">
        <v>0</v>
      </c>
      <c r="AC213" s="37">
        <v>0</v>
      </c>
      <c r="AD213" s="37">
        <v>107000</v>
      </c>
      <c r="AE213" s="37">
        <v>33090.410000000003</v>
      </c>
      <c r="AF213" s="37">
        <v>0</v>
      </c>
      <c r="AG213" s="37">
        <v>31215.3</v>
      </c>
      <c r="AH213" s="37">
        <v>0</v>
      </c>
      <c r="AI213" s="37">
        <v>38083.660000000003</v>
      </c>
      <c r="AJ213" s="37">
        <v>0</v>
      </c>
      <c r="AK213" s="37">
        <v>3277543.15</v>
      </c>
      <c r="AL213" s="37">
        <v>0</v>
      </c>
      <c r="AM213" s="37">
        <v>0</v>
      </c>
      <c r="AN213" s="37">
        <v>0</v>
      </c>
      <c r="AO213" s="37">
        <v>0</v>
      </c>
      <c r="AP213" s="37">
        <v>979.95</v>
      </c>
      <c r="AQ213" s="37">
        <v>0</v>
      </c>
      <c r="AR213" s="37">
        <v>0</v>
      </c>
      <c r="AS213" s="37">
        <v>0</v>
      </c>
      <c r="AT213" s="37">
        <v>0</v>
      </c>
      <c r="AU213" s="37">
        <v>0</v>
      </c>
      <c r="AV213" s="37">
        <v>0</v>
      </c>
      <c r="AW213" s="37">
        <v>0</v>
      </c>
      <c r="AX213" s="37">
        <v>0</v>
      </c>
      <c r="AY213" s="37">
        <v>0</v>
      </c>
      <c r="AZ213" s="37">
        <v>0</v>
      </c>
      <c r="BA213" s="37">
        <v>0</v>
      </c>
      <c r="BB213" s="37">
        <v>0</v>
      </c>
      <c r="BC213" s="37">
        <v>8</v>
      </c>
      <c r="BD213" s="37">
        <v>2</v>
      </c>
      <c r="BE213" s="37">
        <v>29999.63</v>
      </c>
      <c r="BF213" s="37">
        <v>0</v>
      </c>
      <c r="BG213" s="37">
        <v>336829.24</v>
      </c>
      <c r="BH213" s="37">
        <v>0</v>
      </c>
      <c r="BI213" s="37">
        <v>0</v>
      </c>
      <c r="BJ213" s="37">
        <v>30000</v>
      </c>
      <c r="BK213" s="37">
        <v>48405.120000000003</v>
      </c>
      <c r="BL213" s="37">
        <v>0</v>
      </c>
      <c r="BM213" s="37">
        <v>0</v>
      </c>
      <c r="BN213" s="37">
        <v>499944.44</v>
      </c>
      <c r="BO213" s="37">
        <v>0</v>
      </c>
      <c r="BP213" s="37">
        <v>44800</v>
      </c>
      <c r="BQ213" s="37">
        <v>18448.86</v>
      </c>
      <c r="BR213" s="37">
        <v>0</v>
      </c>
      <c r="BS213" s="37">
        <v>4166.67</v>
      </c>
      <c r="BT213" s="37">
        <v>0</v>
      </c>
      <c r="BU213" s="37">
        <v>0</v>
      </c>
      <c r="BV213" s="37">
        <v>0</v>
      </c>
      <c r="BW213" s="37">
        <v>0</v>
      </c>
      <c r="BX213" s="37">
        <v>46633.4</v>
      </c>
      <c r="BY213" s="37">
        <v>69309.19</v>
      </c>
      <c r="BZ213" s="37">
        <v>1383.6</v>
      </c>
      <c r="CA213" s="37">
        <v>9999.9599999999991</v>
      </c>
      <c r="CB213" s="37">
        <v>41025.230000000003</v>
      </c>
      <c r="CC213" s="37">
        <v>0</v>
      </c>
      <c r="CD213" s="37">
        <v>0</v>
      </c>
      <c r="CE213" s="37">
        <v>196638.87</v>
      </c>
      <c r="CF213" s="37">
        <v>0</v>
      </c>
      <c r="CG213" s="37">
        <v>520.79</v>
      </c>
      <c r="CH213" s="37">
        <v>33004</v>
      </c>
      <c r="CI213" s="37">
        <v>0</v>
      </c>
      <c r="CJ213" s="37">
        <v>1095341.52</v>
      </c>
      <c r="CK213" s="37">
        <v>135233.28</v>
      </c>
      <c r="CL213" s="37">
        <v>80571.429999999993</v>
      </c>
      <c r="CO213" t="e">
        <f>VLOOKUP(A213,[1]รายการ!$A$14:$D$161,3,FALSE)</f>
        <v>#N/A</v>
      </c>
      <c r="CP213" t="e">
        <f>VLOOKUP(A213,[1]รายการ!$A$14:$D$161,4,FALSE)</f>
        <v>#N/A</v>
      </c>
    </row>
    <row r="214" spans="1:94">
      <c r="A214" s="38" t="s">
        <v>2364</v>
      </c>
      <c r="B214" s="38" t="s">
        <v>2365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7">
        <v>399999.66</v>
      </c>
      <c r="O214" s="37">
        <v>0</v>
      </c>
      <c r="P214" s="37">
        <v>0</v>
      </c>
      <c r="Q214" s="37">
        <v>0</v>
      </c>
      <c r="R214" s="37">
        <v>173693.09</v>
      </c>
      <c r="S214" s="37">
        <v>0</v>
      </c>
      <c r="T214" s="37">
        <v>0</v>
      </c>
      <c r="U214" s="37">
        <v>0</v>
      </c>
      <c r="V214" s="37">
        <v>0</v>
      </c>
      <c r="W214" s="37">
        <v>0</v>
      </c>
      <c r="X214" s="37">
        <v>0</v>
      </c>
      <c r="Y214" s="37">
        <v>0</v>
      </c>
      <c r="Z214" s="37">
        <v>0</v>
      </c>
      <c r="AA214" s="37">
        <v>0</v>
      </c>
      <c r="AB214" s="37">
        <v>0</v>
      </c>
      <c r="AC214" s="37">
        <v>0</v>
      </c>
      <c r="AD214" s="37">
        <v>0</v>
      </c>
      <c r="AE214" s="37">
        <v>0</v>
      </c>
      <c r="AF214" s="37">
        <v>0</v>
      </c>
      <c r="AG214" s="37">
        <v>0</v>
      </c>
      <c r="AH214" s="37">
        <v>0</v>
      </c>
      <c r="AI214" s="37">
        <v>0</v>
      </c>
      <c r="AJ214" s="37">
        <v>0</v>
      </c>
      <c r="AK214" s="37">
        <v>0</v>
      </c>
      <c r="AL214" s="37">
        <v>0</v>
      </c>
      <c r="AM214" s="37">
        <v>0</v>
      </c>
      <c r="AN214" s="37">
        <v>0</v>
      </c>
      <c r="AO214" s="37">
        <v>0</v>
      </c>
      <c r="AP214" s="37">
        <v>0</v>
      </c>
      <c r="AQ214" s="37">
        <v>0</v>
      </c>
      <c r="AR214" s="37">
        <v>0</v>
      </c>
      <c r="AS214" s="37">
        <v>0</v>
      </c>
      <c r="AT214" s="37">
        <v>0</v>
      </c>
      <c r="AU214" s="37">
        <v>0</v>
      </c>
      <c r="AV214" s="37">
        <v>0</v>
      </c>
      <c r="AW214" s="37">
        <v>0</v>
      </c>
      <c r="AX214" s="37">
        <v>0</v>
      </c>
      <c r="AY214" s="37">
        <v>0</v>
      </c>
      <c r="AZ214" s="37">
        <v>0</v>
      </c>
      <c r="BA214" s="37">
        <v>0</v>
      </c>
      <c r="BB214" s="37">
        <v>0</v>
      </c>
      <c r="BC214" s="37">
        <v>0</v>
      </c>
      <c r="BD214" s="37">
        <v>0</v>
      </c>
      <c r="BE214" s="37">
        <v>0</v>
      </c>
      <c r="BF214" s="37">
        <v>0</v>
      </c>
      <c r="BG214" s="37">
        <v>0</v>
      </c>
      <c r="BH214" s="37">
        <v>0</v>
      </c>
      <c r="BI214" s="37">
        <v>0</v>
      </c>
      <c r="BJ214" s="37">
        <v>0</v>
      </c>
      <c r="BK214" s="37">
        <v>0</v>
      </c>
      <c r="BL214" s="37">
        <v>0</v>
      </c>
      <c r="BM214" s="37">
        <v>0</v>
      </c>
      <c r="BN214" s="37">
        <v>0</v>
      </c>
      <c r="BO214" s="37">
        <v>0</v>
      </c>
      <c r="BP214" s="37">
        <v>0</v>
      </c>
      <c r="BQ214" s="37">
        <v>0</v>
      </c>
      <c r="BR214" s="37">
        <v>0</v>
      </c>
      <c r="BS214" s="37">
        <v>0</v>
      </c>
      <c r="BT214" s="37">
        <v>0</v>
      </c>
      <c r="BU214" s="37">
        <v>0</v>
      </c>
      <c r="BV214" s="37">
        <v>0</v>
      </c>
      <c r="BW214" s="37">
        <v>0</v>
      </c>
      <c r="BX214" s="37">
        <v>0</v>
      </c>
      <c r="BY214" s="37">
        <v>0</v>
      </c>
      <c r="BZ214" s="37">
        <v>0</v>
      </c>
      <c r="CA214" s="37">
        <v>0</v>
      </c>
      <c r="CB214" s="37">
        <v>0</v>
      </c>
      <c r="CC214" s="37">
        <v>0</v>
      </c>
      <c r="CD214" s="37">
        <v>0</v>
      </c>
      <c r="CE214" s="37">
        <v>0</v>
      </c>
      <c r="CF214" s="37">
        <v>0</v>
      </c>
      <c r="CG214" s="37">
        <v>0</v>
      </c>
      <c r="CH214" s="37">
        <v>0</v>
      </c>
      <c r="CI214" s="37">
        <v>0</v>
      </c>
      <c r="CJ214" s="37">
        <v>0</v>
      </c>
      <c r="CK214" s="37">
        <v>0</v>
      </c>
      <c r="CL214" s="37">
        <v>0</v>
      </c>
      <c r="CO214" t="e">
        <f>VLOOKUP(A214,[1]รายการ!$A$14:$D$161,3,FALSE)</f>
        <v>#N/A</v>
      </c>
      <c r="CP214" t="e">
        <f>VLOOKUP(A214,[1]รายการ!$A$14:$D$161,4,FALSE)</f>
        <v>#N/A</v>
      </c>
    </row>
    <row r="215" spans="1:94">
      <c r="A215" s="38" t="s">
        <v>2366</v>
      </c>
      <c r="B215" s="38" t="s">
        <v>2367</v>
      </c>
      <c r="C215" s="37">
        <v>0</v>
      </c>
      <c r="D215" s="37">
        <v>0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7">
        <v>0</v>
      </c>
      <c r="M215" s="37">
        <v>0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37">
        <v>0</v>
      </c>
      <c r="U215" s="37">
        <v>0</v>
      </c>
      <c r="V215" s="37">
        <v>0</v>
      </c>
      <c r="W215" s="37">
        <v>0</v>
      </c>
      <c r="X215" s="37">
        <v>0</v>
      </c>
      <c r="Y215" s="37">
        <v>0</v>
      </c>
      <c r="Z215" s="37">
        <v>0</v>
      </c>
      <c r="AA215" s="37">
        <v>0</v>
      </c>
      <c r="AB215" s="37">
        <v>0</v>
      </c>
      <c r="AC215" s="37">
        <v>0</v>
      </c>
      <c r="AD215" s="37">
        <v>0</v>
      </c>
      <c r="AE215" s="37">
        <v>0</v>
      </c>
      <c r="AF215" s="37">
        <v>0</v>
      </c>
      <c r="AG215" s="37">
        <v>0</v>
      </c>
      <c r="AH215" s="37">
        <v>0</v>
      </c>
      <c r="AI215" s="37">
        <v>0</v>
      </c>
      <c r="AJ215" s="37">
        <v>0</v>
      </c>
      <c r="AK215" s="37">
        <v>0</v>
      </c>
      <c r="AL215" s="37">
        <v>0</v>
      </c>
      <c r="AM215" s="37">
        <v>0</v>
      </c>
      <c r="AN215" s="37">
        <v>0</v>
      </c>
      <c r="AO215" s="37">
        <v>0</v>
      </c>
      <c r="AP215" s="37">
        <v>0</v>
      </c>
      <c r="AQ215" s="37">
        <v>0</v>
      </c>
      <c r="AR215" s="37">
        <v>303689.34000000003</v>
      </c>
      <c r="AS215" s="37">
        <v>0</v>
      </c>
      <c r="AT215" s="37">
        <v>0</v>
      </c>
      <c r="AU215" s="37">
        <v>0</v>
      </c>
      <c r="AV215" s="37">
        <v>0</v>
      </c>
      <c r="AW215" s="37">
        <v>0</v>
      </c>
      <c r="AX215" s="37">
        <v>0</v>
      </c>
      <c r="AY215" s="37">
        <v>0</v>
      </c>
      <c r="AZ215" s="37">
        <v>0</v>
      </c>
      <c r="BA215" s="37">
        <v>0</v>
      </c>
      <c r="BB215" s="37">
        <v>0</v>
      </c>
      <c r="BC215" s="37">
        <v>0</v>
      </c>
      <c r="BD215" s="37">
        <v>0</v>
      </c>
      <c r="BE215" s="37">
        <v>0</v>
      </c>
      <c r="BF215" s="37">
        <v>0</v>
      </c>
      <c r="BG215" s="37">
        <v>0</v>
      </c>
      <c r="BH215" s="37">
        <v>0</v>
      </c>
      <c r="BI215" s="37">
        <v>0</v>
      </c>
      <c r="BJ215" s="37">
        <v>0</v>
      </c>
      <c r="BK215" s="37">
        <v>0</v>
      </c>
      <c r="BL215" s="37">
        <v>0</v>
      </c>
      <c r="BM215" s="37">
        <v>0</v>
      </c>
      <c r="BN215" s="37">
        <v>0</v>
      </c>
      <c r="BO215" s="37">
        <v>0</v>
      </c>
      <c r="BP215" s="37">
        <v>0</v>
      </c>
      <c r="BQ215" s="37">
        <v>0</v>
      </c>
      <c r="BR215" s="37">
        <v>0</v>
      </c>
      <c r="BS215" s="37">
        <v>0</v>
      </c>
      <c r="BT215" s="37">
        <v>0</v>
      </c>
      <c r="BU215" s="37">
        <v>0</v>
      </c>
      <c r="BV215" s="37">
        <v>0</v>
      </c>
      <c r="BW215" s="37">
        <v>0</v>
      </c>
      <c r="BX215" s="37">
        <v>0</v>
      </c>
      <c r="BY215" s="37">
        <v>0</v>
      </c>
      <c r="BZ215" s="37">
        <v>0</v>
      </c>
      <c r="CA215" s="37">
        <v>0</v>
      </c>
      <c r="CB215" s="37">
        <v>0</v>
      </c>
      <c r="CC215" s="37">
        <v>0</v>
      </c>
      <c r="CD215" s="37">
        <v>0</v>
      </c>
      <c r="CE215" s="37">
        <v>0</v>
      </c>
      <c r="CF215" s="37">
        <v>0</v>
      </c>
      <c r="CG215" s="37">
        <v>0</v>
      </c>
      <c r="CH215" s="37">
        <v>0</v>
      </c>
      <c r="CI215" s="37">
        <v>0</v>
      </c>
      <c r="CJ215" s="37">
        <v>0</v>
      </c>
      <c r="CK215" s="37">
        <v>0</v>
      </c>
      <c r="CL215" s="37">
        <v>0</v>
      </c>
      <c r="CO215" t="e">
        <f>VLOOKUP(A215,[1]รายการ!$A$14:$D$161,3,FALSE)</f>
        <v>#N/A</v>
      </c>
      <c r="CP215" t="e">
        <f>VLOOKUP(A215,[1]รายการ!$A$14:$D$161,4,FALSE)</f>
        <v>#N/A</v>
      </c>
    </row>
    <row r="216" spans="1:94">
      <c r="A216" s="38" t="s">
        <v>2368</v>
      </c>
      <c r="B216" s="38" t="s">
        <v>2369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7">
        <v>0</v>
      </c>
      <c r="O216" s="37">
        <v>0</v>
      </c>
      <c r="P216" s="37">
        <v>0</v>
      </c>
      <c r="Q216" s="37">
        <v>0</v>
      </c>
      <c r="R216" s="37">
        <v>0</v>
      </c>
      <c r="S216" s="37">
        <v>0</v>
      </c>
      <c r="T216" s="37">
        <v>0</v>
      </c>
      <c r="U216" s="37">
        <v>0</v>
      </c>
      <c r="V216" s="37">
        <v>0</v>
      </c>
      <c r="W216" s="37">
        <v>0</v>
      </c>
      <c r="X216" s="37">
        <v>0</v>
      </c>
      <c r="Y216" s="37">
        <v>0</v>
      </c>
      <c r="Z216" s="37">
        <v>0</v>
      </c>
      <c r="AA216" s="37">
        <v>0</v>
      </c>
      <c r="AB216" s="37">
        <v>0</v>
      </c>
      <c r="AC216" s="37">
        <v>0</v>
      </c>
      <c r="AD216" s="37">
        <v>0</v>
      </c>
      <c r="AE216" s="37">
        <v>0</v>
      </c>
      <c r="AF216" s="37">
        <v>0</v>
      </c>
      <c r="AG216" s="37">
        <v>0</v>
      </c>
      <c r="AH216" s="37">
        <v>0</v>
      </c>
      <c r="AI216" s="37">
        <v>0</v>
      </c>
      <c r="AJ216" s="37">
        <v>0</v>
      </c>
      <c r="AK216" s="37">
        <v>0</v>
      </c>
      <c r="AL216" s="37">
        <v>0</v>
      </c>
      <c r="AM216" s="37">
        <v>0</v>
      </c>
      <c r="AN216" s="37">
        <v>0</v>
      </c>
      <c r="AO216" s="37">
        <v>0</v>
      </c>
      <c r="AP216" s="37">
        <v>0</v>
      </c>
      <c r="AQ216" s="37">
        <v>0</v>
      </c>
      <c r="AR216" s="37">
        <v>0</v>
      </c>
      <c r="AS216" s="37">
        <v>0</v>
      </c>
      <c r="AT216" s="37">
        <v>0</v>
      </c>
      <c r="AU216" s="37">
        <v>0</v>
      </c>
      <c r="AV216" s="37">
        <v>0</v>
      </c>
      <c r="AW216" s="37">
        <v>0</v>
      </c>
      <c r="AX216" s="37">
        <v>0</v>
      </c>
      <c r="AY216" s="37">
        <v>0</v>
      </c>
      <c r="AZ216" s="37">
        <v>0</v>
      </c>
      <c r="BA216" s="37">
        <v>0</v>
      </c>
      <c r="BB216" s="37">
        <v>0</v>
      </c>
      <c r="BC216" s="37">
        <v>0</v>
      </c>
      <c r="BD216" s="37">
        <v>0</v>
      </c>
      <c r="BE216" s="37">
        <v>0</v>
      </c>
      <c r="BF216" s="37">
        <v>0</v>
      </c>
      <c r="BG216" s="37">
        <v>0</v>
      </c>
      <c r="BH216" s="37">
        <v>0</v>
      </c>
      <c r="BI216" s="37">
        <v>0</v>
      </c>
      <c r="BJ216" s="37">
        <v>0</v>
      </c>
      <c r="BK216" s="37">
        <v>0</v>
      </c>
      <c r="BL216" s="37">
        <v>0</v>
      </c>
      <c r="BM216" s="37">
        <v>0</v>
      </c>
      <c r="BN216" s="37">
        <v>0</v>
      </c>
      <c r="BO216" s="37">
        <v>0</v>
      </c>
      <c r="BP216" s="37">
        <v>0</v>
      </c>
      <c r="BQ216" s="37">
        <v>0</v>
      </c>
      <c r="BR216" s="37">
        <v>0</v>
      </c>
      <c r="BS216" s="37">
        <v>0</v>
      </c>
      <c r="BT216" s="37">
        <v>0</v>
      </c>
      <c r="BU216" s="37">
        <v>0</v>
      </c>
      <c r="BV216" s="37">
        <v>0</v>
      </c>
      <c r="BW216" s="37">
        <v>0</v>
      </c>
      <c r="BX216" s="37">
        <v>0</v>
      </c>
      <c r="BY216" s="37">
        <v>0</v>
      </c>
      <c r="BZ216" s="37">
        <v>0</v>
      </c>
      <c r="CA216" s="37">
        <v>0</v>
      </c>
      <c r="CB216" s="37">
        <v>0</v>
      </c>
      <c r="CC216" s="37">
        <v>0</v>
      </c>
      <c r="CD216" s="37">
        <v>0</v>
      </c>
      <c r="CE216" s="37">
        <v>0</v>
      </c>
      <c r="CF216" s="37">
        <v>0</v>
      </c>
      <c r="CG216" s="37">
        <v>0</v>
      </c>
      <c r="CH216" s="37">
        <v>0</v>
      </c>
      <c r="CI216" s="37">
        <v>0</v>
      </c>
      <c r="CJ216" s="37">
        <v>0</v>
      </c>
      <c r="CK216" s="37">
        <v>0</v>
      </c>
      <c r="CL216" s="37">
        <v>0</v>
      </c>
      <c r="CO216" t="e">
        <f>VLOOKUP(A216,[1]รายการ!$A$14:$D$161,3,FALSE)</f>
        <v>#N/A</v>
      </c>
      <c r="CP216" t="e">
        <f>VLOOKUP(A216,[1]รายการ!$A$14:$D$161,4,FALSE)</f>
        <v>#N/A</v>
      </c>
    </row>
    <row r="217" spans="1:94">
      <c r="A217" s="38" t="s">
        <v>2370</v>
      </c>
      <c r="B217" s="38" t="s">
        <v>2371</v>
      </c>
      <c r="C217" s="37">
        <v>36670</v>
      </c>
      <c r="D217" s="37">
        <v>3567580</v>
      </c>
      <c r="E217" s="37">
        <v>2400375</v>
      </c>
      <c r="F217" s="37">
        <v>14297347</v>
      </c>
      <c r="G217" s="37">
        <v>594000</v>
      </c>
      <c r="H217" s="37">
        <v>1430444</v>
      </c>
      <c r="I217" s="37">
        <v>0</v>
      </c>
      <c r="J217" s="37">
        <v>6204437.5</v>
      </c>
      <c r="K217" s="37">
        <v>3082750</v>
      </c>
      <c r="L217" s="37">
        <v>6458062.5</v>
      </c>
      <c r="M217" s="37">
        <v>2776126.99</v>
      </c>
      <c r="N217" s="37">
        <v>1766000</v>
      </c>
      <c r="O217" s="37">
        <v>30229592.649999999</v>
      </c>
      <c r="P217" s="37">
        <v>6475540</v>
      </c>
      <c r="Q217" s="37">
        <v>9750140</v>
      </c>
      <c r="R217" s="37">
        <v>7457750</v>
      </c>
      <c r="S217" s="37">
        <v>5771535</v>
      </c>
      <c r="T217" s="37">
        <v>4820043.75</v>
      </c>
      <c r="U217" s="37">
        <v>5864500</v>
      </c>
      <c r="V217" s="37">
        <v>2678375</v>
      </c>
      <c r="W217" s="37">
        <v>1117773.31</v>
      </c>
      <c r="X217" s="37">
        <v>2715062.5</v>
      </c>
      <c r="Y217" s="37">
        <v>178250</v>
      </c>
      <c r="Z217" s="37">
        <v>0</v>
      </c>
      <c r="AA217" s="37">
        <v>973875</v>
      </c>
      <c r="AB217" s="37">
        <v>307750</v>
      </c>
      <c r="AC217" s="37">
        <v>0</v>
      </c>
      <c r="AD217" s="37">
        <v>1308250</v>
      </c>
      <c r="AE217" s="37">
        <v>975625</v>
      </c>
      <c r="AF217" s="37">
        <v>1675937.5</v>
      </c>
      <c r="AG217" s="37">
        <v>1272635</v>
      </c>
      <c r="AH217" s="37">
        <v>102875</v>
      </c>
      <c r="AI217" s="37">
        <v>0</v>
      </c>
      <c r="AJ217" s="37">
        <v>3369625</v>
      </c>
      <c r="AK217" s="37">
        <v>43945017.009999998</v>
      </c>
      <c r="AL217" s="37">
        <v>10743362</v>
      </c>
      <c r="AM217" s="37">
        <v>2244102</v>
      </c>
      <c r="AN217" s="37">
        <v>12094375</v>
      </c>
      <c r="AO217" s="37">
        <v>10539475</v>
      </c>
      <c r="AP217" s="37">
        <v>6408450</v>
      </c>
      <c r="AQ217" s="37">
        <v>2845495</v>
      </c>
      <c r="AR217" s="37">
        <v>14440235.890000001</v>
      </c>
      <c r="AS217" s="37">
        <v>6668021.9500000002</v>
      </c>
      <c r="AT217" s="37">
        <v>7692465</v>
      </c>
      <c r="AU217" s="37">
        <v>10316813</v>
      </c>
      <c r="AV217" s="37">
        <v>6603625</v>
      </c>
      <c r="AW217" s="37">
        <v>1299275</v>
      </c>
      <c r="AX217" s="37">
        <v>5426599</v>
      </c>
      <c r="AY217" s="37">
        <v>8203150</v>
      </c>
      <c r="AZ217" s="37">
        <v>5130780</v>
      </c>
      <c r="BA217" s="37">
        <v>7487366.0899999999</v>
      </c>
      <c r="BB217" s="37">
        <v>6527546</v>
      </c>
      <c r="BC217" s="37">
        <v>6013750</v>
      </c>
      <c r="BD217" s="37">
        <v>12171949</v>
      </c>
      <c r="BE217" s="37">
        <v>4599363</v>
      </c>
      <c r="BF217" s="37">
        <v>1507645</v>
      </c>
      <c r="BG217" s="37">
        <v>24193525</v>
      </c>
      <c r="BH217" s="37">
        <v>5211500</v>
      </c>
      <c r="BI217" s="37">
        <v>1514472.5</v>
      </c>
      <c r="BJ217" s="37">
        <v>1134000</v>
      </c>
      <c r="BK217" s="37">
        <v>2855687.5</v>
      </c>
      <c r="BL217" s="37">
        <v>18775782.239999998</v>
      </c>
      <c r="BM217" s="37">
        <v>5052220.92</v>
      </c>
      <c r="BN217" s="37">
        <v>3708240.57</v>
      </c>
      <c r="BO217" s="37">
        <v>23261380.780000001</v>
      </c>
      <c r="BP217" s="37">
        <v>4544004.1900000004</v>
      </c>
      <c r="BQ217" s="37">
        <v>4505252.9000000004</v>
      </c>
      <c r="BR217" s="37">
        <v>155973486</v>
      </c>
      <c r="BS217" s="37">
        <v>5476575</v>
      </c>
      <c r="BT217" s="37">
        <v>17305235</v>
      </c>
      <c r="BU217" s="37">
        <v>17980157.16</v>
      </c>
      <c r="BV217" s="37">
        <v>7364150</v>
      </c>
      <c r="BW217" s="37">
        <v>7560700</v>
      </c>
      <c r="BX217" s="37">
        <v>10851763</v>
      </c>
      <c r="BY217" s="37">
        <v>4488538</v>
      </c>
      <c r="BZ217" s="37">
        <v>3769275</v>
      </c>
      <c r="CA217" s="37">
        <v>6736262.5</v>
      </c>
      <c r="CB217" s="37">
        <v>3541510</v>
      </c>
      <c r="CC217" s="37">
        <v>11941382.42</v>
      </c>
      <c r="CD217" s="37">
        <v>9773246</v>
      </c>
      <c r="CE217" s="37">
        <v>5100036</v>
      </c>
      <c r="CF217" s="37">
        <v>5992709</v>
      </c>
      <c r="CG217" s="37">
        <v>4318207</v>
      </c>
      <c r="CH217" s="37">
        <v>4477180</v>
      </c>
      <c r="CI217" s="37">
        <v>2694620</v>
      </c>
      <c r="CJ217" s="37">
        <v>15993079</v>
      </c>
      <c r="CK217" s="37">
        <v>3451780</v>
      </c>
      <c r="CL217" s="37">
        <v>4513320</v>
      </c>
      <c r="CO217" t="e">
        <f>VLOOKUP(A217,[1]รายการ!$A$14:$D$161,3,FALSE)</f>
        <v>#N/A</v>
      </c>
      <c r="CP217" t="e">
        <f>VLOOKUP(A217,[1]รายการ!$A$14:$D$161,4,FALSE)</f>
        <v>#N/A</v>
      </c>
    </row>
    <row r="218" spans="1:94">
      <c r="A218" s="38" t="s">
        <v>2372</v>
      </c>
      <c r="B218" s="38" t="s">
        <v>2373</v>
      </c>
      <c r="C218" s="37">
        <v>100000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0</v>
      </c>
      <c r="W218" s="37">
        <v>0</v>
      </c>
      <c r="X218" s="37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37">
        <v>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  <c r="AJ218" s="37">
        <v>0</v>
      </c>
      <c r="AK218" s="37">
        <v>0</v>
      </c>
      <c r="AL218" s="37">
        <v>384843</v>
      </c>
      <c r="AM218" s="37">
        <v>0</v>
      </c>
      <c r="AN218" s="37">
        <v>0</v>
      </c>
      <c r="AO218" s="37">
        <v>0</v>
      </c>
      <c r="AP218" s="37">
        <v>0</v>
      </c>
      <c r="AQ218" s="37">
        <v>0</v>
      </c>
      <c r="AR218" s="37">
        <v>841517.87</v>
      </c>
      <c r="AS218" s="37">
        <v>40411.65</v>
      </c>
      <c r="AT218" s="37">
        <v>0</v>
      </c>
      <c r="AU218" s="37">
        <v>0</v>
      </c>
      <c r="AV218" s="37">
        <v>0</v>
      </c>
      <c r="AW218" s="37">
        <v>155040</v>
      </c>
      <c r="AX218" s="37">
        <v>398500</v>
      </c>
      <c r="AY218" s="37">
        <v>0</v>
      </c>
      <c r="AZ218" s="37">
        <v>0</v>
      </c>
      <c r="BA218" s="37">
        <v>0</v>
      </c>
      <c r="BB218" s="37">
        <v>1937007</v>
      </c>
      <c r="BC218" s="37">
        <v>0</v>
      </c>
      <c r="BD218" s="37">
        <v>0</v>
      </c>
      <c r="BE218" s="37">
        <v>26728</v>
      </c>
      <c r="BF218" s="37">
        <v>0</v>
      </c>
      <c r="BG218" s="37">
        <v>3982220</v>
      </c>
      <c r="BH218" s="37">
        <v>0</v>
      </c>
      <c r="BI218" s="37">
        <v>708900</v>
      </c>
      <c r="BJ218" s="37">
        <v>0</v>
      </c>
      <c r="BK218" s="37">
        <v>0</v>
      </c>
      <c r="BL218" s="37">
        <v>0</v>
      </c>
      <c r="BM218" s="37">
        <v>0</v>
      </c>
      <c r="BN218" s="37">
        <v>0</v>
      </c>
      <c r="BO218" s="37">
        <v>0</v>
      </c>
      <c r="BP218" s="37">
        <v>0</v>
      </c>
      <c r="BQ218" s="37">
        <v>0</v>
      </c>
      <c r="BR218" s="37">
        <v>0</v>
      </c>
      <c r="BS218" s="37">
        <v>0</v>
      </c>
      <c r="BT218" s="37">
        <v>0</v>
      </c>
      <c r="BU218" s="37">
        <v>0</v>
      </c>
      <c r="BV218" s="37">
        <v>0</v>
      </c>
      <c r="BW218" s="37">
        <v>0</v>
      </c>
      <c r="BX218" s="37">
        <v>0</v>
      </c>
      <c r="BY218" s="37">
        <v>0</v>
      </c>
      <c r="BZ218" s="37">
        <v>0</v>
      </c>
      <c r="CA218" s="37">
        <v>0</v>
      </c>
      <c r="CB218" s="37">
        <v>0</v>
      </c>
      <c r="CC218" s="37">
        <v>0</v>
      </c>
      <c r="CD218" s="37">
        <v>0</v>
      </c>
      <c r="CE218" s="37">
        <v>0</v>
      </c>
      <c r="CF218" s="37">
        <v>0</v>
      </c>
      <c r="CG218" s="37">
        <v>0</v>
      </c>
      <c r="CH218" s="37">
        <v>0</v>
      </c>
      <c r="CI218" s="37">
        <v>0</v>
      </c>
      <c r="CJ218" s="37">
        <v>178500</v>
      </c>
      <c r="CK218" s="37">
        <v>0</v>
      </c>
      <c r="CL218" s="37">
        <v>0</v>
      </c>
      <c r="CO218" t="e">
        <f>VLOOKUP(A218,[1]รายการ!$A$14:$D$161,3,FALSE)</f>
        <v>#N/A</v>
      </c>
      <c r="CP218" t="e">
        <f>VLOOKUP(A218,[1]รายการ!$A$14:$D$161,4,FALSE)</f>
        <v>#N/A</v>
      </c>
    </row>
    <row r="219" spans="1:94">
      <c r="A219" s="38" t="s">
        <v>2374</v>
      </c>
      <c r="B219" s="38" t="s">
        <v>2375</v>
      </c>
      <c r="C219" s="37">
        <v>0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7">
        <v>0</v>
      </c>
      <c r="T219" s="37">
        <v>0</v>
      </c>
      <c r="U219" s="37">
        <v>0</v>
      </c>
      <c r="V219" s="37">
        <v>0</v>
      </c>
      <c r="W219" s="37">
        <v>0</v>
      </c>
      <c r="X219" s="37">
        <v>0</v>
      </c>
      <c r="Y219" s="37">
        <v>0</v>
      </c>
      <c r="Z219" s="37">
        <v>0</v>
      </c>
      <c r="AA219" s="37">
        <v>0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7">
        <v>0</v>
      </c>
      <c r="AH219" s="37">
        <v>0</v>
      </c>
      <c r="AI219" s="37">
        <v>0</v>
      </c>
      <c r="AJ219" s="37">
        <v>0</v>
      </c>
      <c r="AK219" s="37">
        <v>0</v>
      </c>
      <c r="AL219" s="37">
        <v>0</v>
      </c>
      <c r="AM219" s="37">
        <v>0</v>
      </c>
      <c r="AN219" s="37">
        <v>0</v>
      </c>
      <c r="AO219" s="37">
        <v>0</v>
      </c>
      <c r="AP219" s="37">
        <v>0</v>
      </c>
      <c r="AQ219" s="37">
        <v>0</v>
      </c>
      <c r="AR219" s="37">
        <v>0</v>
      </c>
      <c r="AS219" s="37">
        <v>0</v>
      </c>
      <c r="AT219" s="37">
        <v>0</v>
      </c>
      <c r="AU219" s="37">
        <v>0</v>
      </c>
      <c r="AV219" s="37">
        <v>0</v>
      </c>
      <c r="AW219" s="37">
        <v>0</v>
      </c>
      <c r="AX219" s="37">
        <v>0</v>
      </c>
      <c r="AY219" s="37">
        <v>0</v>
      </c>
      <c r="AZ219" s="37">
        <v>0</v>
      </c>
      <c r="BA219" s="37">
        <v>0</v>
      </c>
      <c r="BB219" s="37">
        <v>0</v>
      </c>
      <c r="BC219" s="37">
        <v>0</v>
      </c>
      <c r="BD219" s="37">
        <v>0</v>
      </c>
      <c r="BE219" s="37">
        <v>0</v>
      </c>
      <c r="BF219" s="37">
        <v>0</v>
      </c>
      <c r="BG219" s="37">
        <v>0</v>
      </c>
      <c r="BH219" s="37">
        <v>0</v>
      </c>
      <c r="BI219" s="37">
        <v>0</v>
      </c>
      <c r="BJ219" s="37">
        <v>0</v>
      </c>
      <c r="BK219" s="37">
        <v>0</v>
      </c>
      <c r="BL219" s="37">
        <v>0</v>
      </c>
      <c r="BM219" s="37">
        <v>0</v>
      </c>
      <c r="BN219" s="37">
        <v>0</v>
      </c>
      <c r="BO219" s="37">
        <v>0</v>
      </c>
      <c r="BP219" s="37">
        <v>0</v>
      </c>
      <c r="BQ219" s="37">
        <v>0</v>
      </c>
      <c r="BR219" s="37">
        <v>0</v>
      </c>
      <c r="BS219" s="37">
        <v>0</v>
      </c>
      <c r="BT219" s="37">
        <v>0</v>
      </c>
      <c r="BU219" s="37">
        <v>0</v>
      </c>
      <c r="BV219" s="37">
        <v>0</v>
      </c>
      <c r="BW219" s="37">
        <v>0</v>
      </c>
      <c r="BX219" s="37">
        <v>0</v>
      </c>
      <c r="BY219" s="37">
        <v>0</v>
      </c>
      <c r="BZ219" s="37">
        <v>0</v>
      </c>
      <c r="CA219" s="37">
        <v>0</v>
      </c>
      <c r="CB219" s="37">
        <v>0</v>
      </c>
      <c r="CC219" s="37">
        <v>0</v>
      </c>
      <c r="CD219" s="37">
        <v>0</v>
      </c>
      <c r="CE219" s="37">
        <v>0</v>
      </c>
      <c r="CF219" s="37">
        <v>0</v>
      </c>
      <c r="CG219" s="37">
        <v>0</v>
      </c>
      <c r="CH219" s="37">
        <v>0</v>
      </c>
      <c r="CI219" s="37">
        <v>0</v>
      </c>
      <c r="CJ219" s="37">
        <v>0</v>
      </c>
      <c r="CK219" s="37">
        <v>0</v>
      </c>
      <c r="CL219" s="37">
        <v>0</v>
      </c>
      <c r="CO219" t="e">
        <f>VLOOKUP(A219,[1]รายการ!$A$14:$D$161,3,FALSE)</f>
        <v>#N/A</v>
      </c>
      <c r="CP219" t="e">
        <f>VLOOKUP(A219,[1]รายการ!$A$14:$D$161,4,FALSE)</f>
        <v>#N/A</v>
      </c>
    </row>
    <row r="220" spans="1:94">
      <c r="A220" s="38" t="s">
        <v>2376</v>
      </c>
      <c r="B220" s="38" t="s">
        <v>2377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37">
        <v>0</v>
      </c>
      <c r="T220" s="37">
        <v>0</v>
      </c>
      <c r="U220" s="37">
        <v>0</v>
      </c>
      <c r="V220" s="37">
        <v>0</v>
      </c>
      <c r="W220" s="37">
        <v>0</v>
      </c>
      <c r="X220" s="37">
        <v>0</v>
      </c>
      <c r="Y220" s="37">
        <v>0</v>
      </c>
      <c r="Z220" s="37">
        <v>0</v>
      </c>
      <c r="AA220" s="37">
        <v>0</v>
      </c>
      <c r="AB220" s="37">
        <v>0</v>
      </c>
      <c r="AC220" s="37">
        <v>0</v>
      </c>
      <c r="AD220" s="37">
        <v>0</v>
      </c>
      <c r="AE220" s="37">
        <v>0</v>
      </c>
      <c r="AF220" s="37">
        <v>0</v>
      </c>
      <c r="AG220" s="37">
        <v>0</v>
      </c>
      <c r="AH220" s="37">
        <v>0</v>
      </c>
      <c r="AI220" s="37">
        <v>0</v>
      </c>
      <c r="AJ220" s="37">
        <v>0</v>
      </c>
      <c r="AK220" s="37">
        <v>0</v>
      </c>
      <c r="AL220" s="37">
        <v>0</v>
      </c>
      <c r="AM220" s="37">
        <v>0</v>
      </c>
      <c r="AN220" s="37">
        <v>0</v>
      </c>
      <c r="AO220" s="37">
        <v>0</v>
      </c>
      <c r="AP220" s="37">
        <v>0</v>
      </c>
      <c r="AQ220" s="37">
        <v>0</v>
      </c>
      <c r="AR220" s="37">
        <v>0</v>
      </c>
      <c r="AS220" s="37">
        <v>0</v>
      </c>
      <c r="AT220" s="37">
        <v>0</v>
      </c>
      <c r="AU220" s="37">
        <v>0</v>
      </c>
      <c r="AV220" s="37">
        <v>0</v>
      </c>
      <c r="AW220" s="37">
        <v>0</v>
      </c>
      <c r="AX220" s="37">
        <v>0</v>
      </c>
      <c r="AY220" s="37">
        <v>0</v>
      </c>
      <c r="AZ220" s="37">
        <v>0</v>
      </c>
      <c r="BA220" s="37">
        <v>0</v>
      </c>
      <c r="BB220" s="37">
        <v>0</v>
      </c>
      <c r="BC220" s="37">
        <v>0</v>
      </c>
      <c r="BD220" s="37">
        <v>0</v>
      </c>
      <c r="BE220" s="37">
        <v>0</v>
      </c>
      <c r="BF220" s="37">
        <v>0</v>
      </c>
      <c r="BG220" s="37">
        <v>0</v>
      </c>
      <c r="BH220" s="37">
        <v>0</v>
      </c>
      <c r="BI220" s="37">
        <v>0</v>
      </c>
      <c r="BJ220" s="37">
        <v>0</v>
      </c>
      <c r="BK220" s="37">
        <v>0</v>
      </c>
      <c r="BL220" s="37">
        <v>110000</v>
      </c>
      <c r="BM220" s="37">
        <v>0</v>
      </c>
      <c r="BN220" s="37">
        <v>0</v>
      </c>
      <c r="BO220" s="37">
        <v>0</v>
      </c>
      <c r="BP220" s="37">
        <v>0</v>
      </c>
      <c r="BQ220" s="37">
        <v>0</v>
      </c>
      <c r="BR220" s="37">
        <v>355000</v>
      </c>
      <c r="BS220" s="37">
        <v>0</v>
      </c>
      <c r="BT220" s="37">
        <v>0</v>
      </c>
      <c r="BU220" s="37">
        <v>0</v>
      </c>
      <c r="BV220" s="37">
        <v>0</v>
      </c>
      <c r="BW220" s="37">
        <v>0</v>
      </c>
      <c r="BX220" s="37">
        <v>0</v>
      </c>
      <c r="BY220" s="37">
        <v>0</v>
      </c>
      <c r="BZ220" s="37">
        <v>0</v>
      </c>
      <c r="CA220" s="37">
        <v>0</v>
      </c>
      <c r="CB220" s="37">
        <v>0</v>
      </c>
      <c r="CC220" s="37">
        <v>0</v>
      </c>
      <c r="CD220" s="37">
        <v>0</v>
      </c>
      <c r="CE220" s="37">
        <v>0</v>
      </c>
      <c r="CF220" s="37">
        <v>0</v>
      </c>
      <c r="CG220" s="37">
        <v>0</v>
      </c>
      <c r="CH220" s="37">
        <v>0</v>
      </c>
      <c r="CI220" s="37">
        <v>0</v>
      </c>
      <c r="CJ220" s="37">
        <v>0</v>
      </c>
      <c r="CK220" s="37">
        <v>0</v>
      </c>
      <c r="CL220" s="37">
        <v>0</v>
      </c>
      <c r="CO220" t="e">
        <f>VLOOKUP(A220,[1]รายการ!$A$14:$D$161,3,FALSE)</f>
        <v>#N/A</v>
      </c>
      <c r="CP220" t="e">
        <f>VLOOKUP(A220,[1]รายการ!$A$14:$D$161,4,FALSE)</f>
        <v>#N/A</v>
      </c>
    </row>
    <row r="221" spans="1:94">
      <c r="A221" s="38" t="s">
        <v>2378</v>
      </c>
      <c r="B221" s="38" t="s">
        <v>2379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37">
        <v>0</v>
      </c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7">
        <v>0</v>
      </c>
      <c r="T221" s="37">
        <v>0</v>
      </c>
      <c r="U221" s="37">
        <v>0</v>
      </c>
      <c r="V221" s="37">
        <v>0</v>
      </c>
      <c r="W221" s="37">
        <v>0</v>
      </c>
      <c r="X221" s="37">
        <v>0</v>
      </c>
      <c r="Y221" s="37">
        <v>0</v>
      </c>
      <c r="Z221" s="37">
        <v>0</v>
      </c>
      <c r="AA221" s="37">
        <v>0</v>
      </c>
      <c r="AB221" s="37">
        <v>0</v>
      </c>
      <c r="AC221" s="37">
        <v>0</v>
      </c>
      <c r="AD221" s="37">
        <v>0</v>
      </c>
      <c r="AE221" s="37">
        <v>0</v>
      </c>
      <c r="AF221" s="37">
        <v>0</v>
      </c>
      <c r="AG221" s="37">
        <v>0</v>
      </c>
      <c r="AH221" s="37">
        <v>0</v>
      </c>
      <c r="AI221" s="37">
        <v>0</v>
      </c>
      <c r="AJ221" s="37">
        <v>0</v>
      </c>
      <c r="AK221" s="37">
        <v>0</v>
      </c>
      <c r="AL221" s="37">
        <v>0</v>
      </c>
      <c r="AM221" s="37">
        <v>0</v>
      </c>
      <c r="AN221" s="37">
        <v>0</v>
      </c>
      <c r="AO221" s="37">
        <v>0</v>
      </c>
      <c r="AP221" s="37">
        <v>0</v>
      </c>
      <c r="AQ221" s="37">
        <v>0</v>
      </c>
      <c r="AR221" s="37">
        <v>0</v>
      </c>
      <c r="AS221" s="37">
        <v>0</v>
      </c>
      <c r="AT221" s="37">
        <v>0</v>
      </c>
      <c r="AU221" s="37">
        <v>0</v>
      </c>
      <c r="AV221" s="37">
        <v>0</v>
      </c>
      <c r="AW221" s="37">
        <v>0</v>
      </c>
      <c r="AX221" s="37">
        <v>0</v>
      </c>
      <c r="AY221" s="37">
        <v>0</v>
      </c>
      <c r="AZ221" s="37">
        <v>0</v>
      </c>
      <c r="BA221" s="37">
        <v>0</v>
      </c>
      <c r="BB221" s="37">
        <v>0</v>
      </c>
      <c r="BC221" s="37">
        <v>0</v>
      </c>
      <c r="BD221" s="37">
        <v>0</v>
      </c>
      <c r="BE221" s="37">
        <v>0</v>
      </c>
      <c r="BF221" s="37">
        <v>0</v>
      </c>
      <c r="BG221" s="37">
        <v>0</v>
      </c>
      <c r="BH221" s="37">
        <v>0</v>
      </c>
      <c r="BI221" s="37">
        <v>0</v>
      </c>
      <c r="BJ221" s="37">
        <v>0</v>
      </c>
      <c r="BK221" s="37">
        <v>0</v>
      </c>
      <c r="BL221" s="37">
        <v>0</v>
      </c>
      <c r="BM221" s="37">
        <v>0</v>
      </c>
      <c r="BN221" s="37">
        <v>0</v>
      </c>
      <c r="BO221" s="37">
        <v>0</v>
      </c>
      <c r="BP221" s="37">
        <v>0</v>
      </c>
      <c r="BQ221" s="37">
        <v>0</v>
      </c>
      <c r="BR221" s="37">
        <v>0</v>
      </c>
      <c r="BS221" s="37">
        <v>0</v>
      </c>
      <c r="BT221" s="37">
        <v>0</v>
      </c>
      <c r="BU221" s="37">
        <v>0</v>
      </c>
      <c r="BV221" s="37">
        <v>0</v>
      </c>
      <c r="BW221" s="37">
        <v>0</v>
      </c>
      <c r="BX221" s="37">
        <v>0</v>
      </c>
      <c r="BY221" s="37">
        <v>0</v>
      </c>
      <c r="BZ221" s="37">
        <v>0</v>
      </c>
      <c r="CA221" s="37">
        <v>0</v>
      </c>
      <c r="CB221" s="37">
        <v>0</v>
      </c>
      <c r="CC221" s="37">
        <v>0</v>
      </c>
      <c r="CD221" s="37">
        <v>0</v>
      </c>
      <c r="CE221" s="37">
        <v>0</v>
      </c>
      <c r="CF221" s="37">
        <v>0</v>
      </c>
      <c r="CG221" s="37">
        <v>0</v>
      </c>
      <c r="CH221" s="37">
        <v>0</v>
      </c>
      <c r="CI221" s="37">
        <v>0</v>
      </c>
      <c r="CJ221" s="37">
        <v>0</v>
      </c>
      <c r="CK221" s="37">
        <v>0</v>
      </c>
      <c r="CL221" s="37">
        <v>0</v>
      </c>
      <c r="CO221" t="e">
        <f>VLOOKUP(A221,[1]รายการ!$A$14:$D$161,3,FALSE)</f>
        <v>#N/A</v>
      </c>
      <c r="CP221" t="e">
        <f>VLOOKUP(A221,[1]รายการ!$A$14:$D$161,4,FALSE)</f>
        <v>#N/A</v>
      </c>
    </row>
    <row r="222" spans="1:94">
      <c r="A222" s="38" t="s">
        <v>2380</v>
      </c>
      <c r="B222" s="38" t="s">
        <v>2381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37">
        <v>0</v>
      </c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7">
        <v>0</v>
      </c>
      <c r="T222" s="37">
        <v>0</v>
      </c>
      <c r="U222" s="37">
        <v>0</v>
      </c>
      <c r="V222" s="37">
        <v>0</v>
      </c>
      <c r="W222" s="37">
        <v>0</v>
      </c>
      <c r="X222" s="37">
        <v>0</v>
      </c>
      <c r="Y222" s="37">
        <v>0</v>
      </c>
      <c r="Z222" s="37">
        <v>0</v>
      </c>
      <c r="AA222" s="37">
        <v>0</v>
      </c>
      <c r="AB222" s="37">
        <v>0</v>
      </c>
      <c r="AC222" s="37">
        <v>0</v>
      </c>
      <c r="AD222" s="37">
        <v>0</v>
      </c>
      <c r="AE222" s="37">
        <v>0</v>
      </c>
      <c r="AF222" s="37">
        <v>0</v>
      </c>
      <c r="AG222" s="37">
        <v>0</v>
      </c>
      <c r="AH222" s="37">
        <v>0</v>
      </c>
      <c r="AI222" s="37">
        <v>0</v>
      </c>
      <c r="AJ222" s="37">
        <v>0</v>
      </c>
      <c r="AK222" s="37">
        <v>0</v>
      </c>
      <c r="AL222" s="37">
        <v>0</v>
      </c>
      <c r="AM222" s="37">
        <v>0</v>
      </c>
      <c r="AN222" s="37">
        <v>0</v>
      </c>
      <c r="AO222" s="37">
        <v>0</v>
      </c>
      <c r="AP222" s="37">
        <v>0</v>
      </c>
      <c r="AQ222" s="37">
        <v>0</v>
      </c>
      <c r="AR222" s="37">
        <v>0</v>
      </c>
      <c r="AS222" s="37">
        <v>0</v>
      </c>
      <c r="AT222" s="37">
        <v>0</v>
      </c>
      <c r="AU222" s="37">
        <v>0</v>
      </c>
      <c r="AV222" s="37">
        <v>0</v>
      </c>
      <c r="AW222" s="37">
        <v>0</v>
      </c>
      <c r="AX222" s="37">
        <v>0</v>
      </c>
      <c r="AY222" s="37">
        <v>0</v>
      </c>
      <c r="AZ222" s="37">
        <v>0</v>
      </c>
      <c r="BA222" s="37">
        <v>0</v>
      </c>
      <c r="BB222" s="37">
        <v>0</v>
      </c>
      <c r="BC222" s="37">
        <v>0</v>
      </c>
      <c r="BD222" s="37">
        <v>0</v>
      </c>
      <c r="BE222" s="37">
        <v>0</v>
      </c>
      <c r="BF222" s="37">
        <v>0</v>
      </c>
      <c r="BG222" s="37">
        <v>0</v>
      </c>
      <c r="BH222" s="37">
        <v>0</v>
      </c>
      <c r="BI222" s="37">
        <v>0</v>
      </c>
      <c r="BJ222" s="37">
        <v>0</v>
      </c>
      <c r="BK222" s="37">
        <v>0</v>
      </c>
      <c r="BL222" s="37">
        <v>0</v>
      </c>
      <c r="BM222" s="37">
        <v>0</v>
      </c>
      <c r="BN222" s="37">
        <v>0</v>
      </c>
      <c r="BO222" s="37">
        <v>0</v>
      </c>
      <c r="BP222" s="37">
        <v>0</v>
      </c>
      <c r="BQ222" s="37">
        <v>0</v>
      </c>
      <c r="BR222" s="37">
        <v>0</v>
      </c>
      <c r="BS222" s="37">
        <v>0</v>
      </c>
      <c r="BT222" s="37">
        <v>0</v>
      </c>
      <c r="BU222" s="37">
        <v>0</v>
      </c>
      <c r="BV222" s="37">
        <v>0</v>
      </c>
      <c r="BW222" s="37">
        <v>0</v>
      </c>
      <c r="BX222" s="37">
        <v>0</v>
      </c>
      <c r="BY222" s="37">
        <v>0</v>
      </c>
      <c r="BZ222" s="37">
        <v>0</v>
      </c>
      <c r="CA222" s="37">
        <v>0</v>
      </c>
      <c r="CB222" s="37">
        <v>0</v>
      </c>
      <c r="CC222" s="37">
        <v>0</v>
      </c>
      <c r="CD222" s="37">
        <v>0</v>
      </c>
      <c r="CE222" s="37">
        <v>0</v>
      </c>
      <c r="CF222" s="37">
        <v>0</v>
      </c>
      <c r="CG222" s="37">
        <v>0</v>
      </c>
      <c r="CH222" s="37">
        <v>0</v>
      </c>
      <c r="CI222" s="37">
        <v>0</v>
      </c>
      <c r="CJ222" s="37">
        <v>0</v>
      </c>
      <c r="CK222" s="37">
        <v>0</v>
      </c>
      <c r="CL222" s="37">
        <v>0</v>
      </c>
      <c r="CO222" t="e">
        <f>VLOOKUP(A222,[1]รายการ!$A$14:$D$161,3,FALSE)</f>
        <v>#N/A</v>
      </c>
      <c r="CP222" t="e">
        <f>VLOOKUP(A222,[1]รายการ!$A$14:$D$161,4,FALSE)</f>
        <v>#N/A</v>
      </c>
    </row>
    <row r="223" spans="1:94">
      <c r="A223" s="38" t="s">
        <v>2382</v>
      </c>
      <c r="B223" s="38" t="s">
        <v>2383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37">
        <v>0</v>
      </c>
      <c r="N223" s="37">
        <v>0</v>
      </c>
      <c r="O223" s="37">
        <v>0</v>
      </c>
      <c r="P223" s="37">
        <v>0</v>
      </c>
      <c r="Q223" s="37">
        <v>0</v>
      </c>
      <c r="R223" s="37">
        <v>0</v>
      </c>
      <c r="S223" s="37">
        <v>0</v>
      </c>
      <c r="T223" s="37">
        <v>0</v>
      </c>
      <c r="U223" s="37">
        <v>0</v>
      </c>
      <c r="V223" s="37">
        <v>0</v>
      </c>
      <c r="W223" s="37">
        <v>0</v>
      </c>
      <c r="X223" s="37">
        <v>0</v>
      </c>
      <c r="Y223" s="37">
        <v>0</v>
      </c>
      <c r="Z223" s="37">
        <v>0</v>
      </c>
      <c r="AA223" s="37">
        <v>0</v>
      </c>
      <c r="AB223" s="37">
        <v>0</v>
      </c>
      <c r="AC223" s="37">
        <v>0</v>
      </c>
      <c r="AD223" s="37">
        <v>0</v>
      </c>
      <c r="AE223" s="37">
        <v>0</v>
      </c>
      <c r="AF223" s="37">
        <v>0</v>
      </c>
      <c r="AG223" s="37">
        <v>0</v>
      </c>
      <c r="AH223" s="37">
        <v>0</v>
      </c>
      <c r="AI223" s="37">
        <v>0</v>
      </c>
      <c r="AJ223" s="37">
        <v>0</v>
      </c>
      <c r="AK223" s="37">
        <v>0</v>
      </c>
      <c r="AL223" s="37">
        <v>0</v>
      </c>
      <c r="AM223" s="37">
        <v>0</v>
      </c>
      <c r="AN223" s="37">
        <v>0</v>
      </c>
      <c r="AO223" s="37">
        <v>0</v>
      </c>
      <c r="AP223" s="37">
        <v>0</v>
      </c>
      <c r="AQ223" s="37">
        <v>0</v>
      </c>
      <c r="AR223" s="37">
        <v>0</v>
      </c>
      <c r="AS223" s="37">
        <v>0</v>
      </c>
      <c r="AT223" s="37">
        <v>0</v>
      </c>
      <c r="AU223" s="37">
        <v>0</v>
      </c>
      <c r="AV223" s="37">
        <v>0</v>
      </c>
      <c r="AW223" s="37">
        <v>0</v>
      </c>
      <c r="AX223" s="37">
        <v>0</v>
      </c>
      <c r="AY223" s="37">
        <v>0</v>
      </c>
      <c r="AZ223" s="37">
        <v>0</v>
      </c>
      <c r="BA223" s="37">
        <v>0</v>
      </c>
      <c r="BB223" s="37">
        <v>0</v>
      </c>
      <c r="BC223" s="37">
        <v>0</v>
      </c>
      <c r="BD223" s="37">
        <v>0</v>
      </c>
      <c r="BE223" s="37">
        <v>0</v>
      </c>
      <c r="BF223" s="37">
        <v>0</v>
      </c>
      <c r="BG223" s="37">
        <v>0</v>
      </c>
      <c r="BH223" s="37">
        <v>0</v>
      </c>
      <c r="BI223" s="37">
        <v>0</v>
      </c>
      <c r="BJ223" s="37">
        <v>0</v>
      </c>
      <c r="BK223" s="37">
        <v>0</v>
      </c>
      <c r="BL223" s="37">
        <v>0</v>
      </c>
      <c r="BM223" s="37">
        <v>0</v>
      </c>
      <c r="BN223" s="37">
        <v>0</v>
      </c>
      <c r="BO223" s="37">
        <v>0</v>
      </c>
      <c r="BP223" s="37">
        <v>0</v>
      </c>
      <c r="BQ223" s="37">
        <v>0</v>
      </c>
      <c r="BR223" s="37">
        <v>0</v>
      </c>
      <c r="BS223" s="37">
        <v>0</v>
      </c>
      <c r="BT223" s="37">
        <v>0</v>
      </c>
      <c r="BU223" s="37">
        <v>0</v>
      </c>
      <c r="BV223" s="37">
        <v>0</v>
      </c>
      <c r="BW223" s="37">
        <v>0</v>
      </c>
      <c r="BX223" s="37">
        <v>0</v>
      </c>
      <c r="BY223" s="37">
        <v>0</v>
      </c>
      <c r="BZ223" s="37">
        <v>0</v>
      </c>
      <c r="CA223" s="37">
        <v>0</v>
      </c>
      <c r="CB223" s="37">
        <v>0</v>
      </c>
      <c r="CC223" s="37">
        <v>0</v>
      </c>
      <c r="CD223" s="37">
        <v>0</v>
      </c>
      <c r="CE223" s="37">
        <v>0</v>
      </c>
      <c r="CF223" s="37">
        <v>0</v>
      </c>
      <c r="CG223" s="37">
        <v>0</v>
      </c>
      <c r="CH223" s="37">
        <v>0</v>
      </c>
      <c r="CI223" s="37">
        <v>0</v>
      </c>
      <c r="CJ223" s="37">
        <v>0</v>
      </c>
      <c r="CK223" s="37">
        <v>0</v>
      </c>
      <c r="CL223" s="37">
        <v>0</v>
      </c>
      <c r="CO223" t="e">
        <f>VLOOKUP(A223,[1]รายการ!$A$14:$D$161,3,FALSE)</f>
        <v>#N/A</v>
      </c>
      <c r="CP223" t="e">
        <f>VLOOKUP(A223,[1]รายการ!$A$14:$D$161,4,FALSE)</f>
        <v>#N/A</v>
      </c>
    </row>
    <row r="224" spans="1:94">
      <c r="A224" s="38" t="s">
        <v>2384</v>
      </c>
      <c r="B224" s="38" t="s">
        <v>2385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  <c r="O224" s="37">
        <v>0</v>
      </c>
      <c r="P224" s="37">
        <v>0</v>
      </c>
      <c r="Q224" s="37">
        <v>0</v>
      </c>
      <c r="R224" s="37">
        <v>0</v>
      </c>
      <c r="S224" s="37">
        <v>0</v>
      </c>
      <c r="T224" s="37">
        <v>0</v>
      </c>
      <c r="U224" s="37">
        <v>0</v>
      </c>
      <c r="V224" s="37">
        <v>0</v>
      </c>
      <c r="W224" s="37">
        <v>0</v>
      </c>
      <c r="X224" s="37">
        <v>0</v>
      </c>
      <c r="Y224" s="37">
        <v>0</v>
      </c>
      <c r="Z224" s="37">
        <v>0</v>
      </c>
      <c r="AA224" s="37">
        <v>0</v>
      </c>
      <c r="AB224" s="37">
        <v>0</v>
      </c>
      <c r="AC224" s="37">
        <v>0</v>
      </c>
      <c r="AD224" s="37">
        <v>0</v>
      </c>
      <c r="AE224" s="37">
        <v>0</v>
      </c>
      <c r="AF224" s="37">
        <v>860994</v>
      </c>
      <c r="AG224" s="37">
        <v>0</v>
      </c>
      <c r="AH224" s="37">
        <v>0</v>
      </c>
      <c r="AI224" s="37">
        <v>0</v>
      </c>
      <c r="AJ224" s="37">
        <v>0</v>
      </c>
      <c r="AK224" s="37">
        <v>0</v>
      </c>
      <c r="AL224" s="37">
        <v>0</v>
      </c>
      <c r="AM224" s="37">
        <v>0</v>
      </c>
      <c r="AN224" s="37">
        <v>0</v>
      </c>
      <c r="AO224" s="37">
        <v>0</v>
      </c>
      <c r="AP224" s="37">
        <v>0</v>
      </c>
      <c r="AQ224" s="37">
        <v>0</v>
      </c>
      <c r="AR224" s="37">
        <v>3</v>
      </c>
      <c r="AS224" s="37">
        <v>0</v>
      </c>
      <c r="AT224" s="37">
        <v>0</v>
      </c>
      <c r="AU224" s="37">
        <v>0</v>
      </c>
      <c r="AV224" s="37">
        <v>0</v>
      </c>
      <c r="AW224" s="37">
        <v>0</v>
      </c>
      <c r="AX224" s="37">
        <v>0</v>
      </c>
      <c r="AY224" s="37">
        <v>0</v>
      </c>
      <c r="AZ224" s="37">
        <v>0</v>
      </c>
      <c r="BA224" s="37">
        <v>0</v>
      </c>
      <c r="BB224" s="37">
        <v>0</v>
      </c>
      <c r="BC224" s="37">
        <v>0</v>
      </c>
      <c r="BD224" s="37">
        <v>0</v>
      </c>
      <c r="BE224" s="37">
        <v>0</v>
      </c>
      <c r="BF224" s="37">
        <v>0</v>
      </c>
      <c r="BG224" s="37">
        <v>0</v>
      </c>
      <c r="BH224" s="37">
        <v>0</v>
      </c>
      <c r="BI224" s="37">
        <v>0</v>
      </c>
      <c r="BJ224" s="37">
        <v>0</v>
      </c>
      <c r="BK224" s="37">
        <v>0</v>
      </c>
      <c r="BL224" s="37">
        <v>0</v>
      </c>
      <c r="BM224" s="37">
        <v>0</v>
      </c>
      <c r="BN224" s="37">
        <v>0</v>
      </c>
      <c r="BO224" s="37">
        <v>0</v>
      </c>
      <c r="BP224" s="37">
        <v>0</v>
      </c>
      <c r="BQ224" s="37">
        <v>0</v>
      </c>
      <c r="BR224" s="37">
        <v>0</v>
      </c>
      <c r="BS224" s="37">
        <v>0</v>
      </c>
      <c r="BT224" s="37">
        <v>0</v>
      </c>
      <c r="BU224" s="37">
        <v>0</v>
      </c>
      <c r="BV224" s="37">
        <v>0</v>
      </c>
      <c r="BW224" s="37">
        <v>0</v>
      </c>
      <c r="BX224" s="37">
        <v>0</v>
      </c>
      <c r="BY224" s="37">
        <v>0</v>
      </c>
      <c r="BZ224" s="37">
        <v>0</v>
      </c>
      <c r="CA224" s="37">
        <v>0</v>
      </c>
      <c r="CB224" s="37">
        <v>0</v>
      </c>
      <c r="CC224" s="37">
        <v>0</v>
      </c>
      <c r="CD224" s="37">
        <v>0</v>
      </c>
      <c r="CE224" s="37">
        <v>0</v>
      </c>
      <c r="CF224" s="37">
        <v>0</v>
      </c>
      <c r="CG224" s="37">
        <v>0</v>
      </c>
      <c r="CH224" s="37">
        <v>0</v>
      </c>
      <c r="CI224" s="37">
        <v>0</v>
      </c>
      <c r="CJ224" s="37">
        <v>0</v>
      </c>
      <c r="CK224" s="37">
        <v>78816</v>
      </c>
      <c r="CL224" s="37">
        <v>0</v>
      </c>
      <c r="CO224" t="e">
        <f>VLOOKUP(A224,[1]รายการ!$A$14:$D$161,3,FALSE)</f>
        <v>#N/A</v>
      </c>
      <c r="CP224" t="e">
        <f>VLOOKUP(A224,[1]รายการ!$A$14:$D$161,4,FALSE)</f>
        <v>#N/A</v>
      </c>
    </row>
    <row r="225" spans="1:94">
      <c r="A225" s="38" t="s">
        <v>2386</v>
      </c>
      <c r="B225" s="38" t="s">
        <v>2387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37">
        <v>0</v>
      </c>
      <c r="U225" s="37">
        <v>0</v>
      </c>
      <c r="V225" s="37">
        <v>0</v>
      </c>
      <c r="W225" s="37">
        <v>0</v>
      </c>
      <c r="X225" s="37">
        <v>0</v>
      </c>
      <c r="Y225" s="37">
        <v>0</v>
      </c>
      <c r="Z225" s="37">
        <v>0</v>
      </c>
      <c r="AA225" s="37">
        <v>0</v>
      </c>
      <c r="AB225" s="37">
        <v>0</v>
      </c>
      <c r="AC225" s="37">
        <v>0</v>
      </c>
      <c r="AD225" s="37">
        <v>0</v>
      </c>
      <c r="AE225" s="37">
        <v>0</v>
      </c>
      <c r="AF225" s="37">
        <v>193461</v>
      </c>
      <c r="AG225" s="37">
        <v>0</v>
      </c>
      <c r="AH225" s="37">
        <v>0</v>
      </c>
      <c r="AI225" s="37">
        <v>0</v>
      </c>
      <c r="AJ225" s="37">
        <v>0</v>
      </c>
      <c r="AK225" s="37">
        <v>0</v>
      </c>
      <c r="AL225" s="37">
        <v>0</v>
      </c>
      <c r="AM225" s="37">
        <v>0</v>
      </c>
      <c r="AN225" s="37">
        <v>0</v>
      </c>
      <c r="AO225" s="37">
        <v>0</v>
      </c>
      <c r="AP225" s="37">
        <v>0</v>
      </c>
      <c r="AQ225" s="37">
        <v>0</v>
      </c>
      <c r="AR225" s="37">
        <v>0</v>
      </c>
      <c r="AS225" s="37">
        <v>0</v>
      </c>
      <c r="AT225" s="37">
        <v>0</v>
      </c>
      <c r="AU225" s="37">
        <v>0</v>
      </c>
      <c r="AV225" s="37">
        <v>0</v>
      </c>
      <c r="AW225" s="37">
        <v>0</v>
      </c>
      <c r="AX225" s="37">
        <v>0</v>
      </c>
      <c r="AY225" s="37">
        <v>0</v>
      </c>
      <c r="AZ225" s="37">
        <v>0</v>
      </c>
      <c r="BA225" s="37">
        <v>0</v>
      </c>
      <c r="BB225" s="37">
        <v>0</v>
      </c>
      <c r="BC225" s="37">
        <v>0</v>
      </c>
      <c r="BD225" s="37">
        <v>0</v>
      </c>
      <c r="BE225" s="37">
        <v>0</v>
      </c>
      <c r="BF225" s="37">
        <v>0</v>
      </c>
      <c r="BG225" s="37">
        <v>0</v>
      </c>
      <c r="BH225" s="37">
        <v>0</v>
      </c>
      <c r="BI225" s="37">
        <v>0</v>
      </c>
      <c r="BJ225" s="37">
        <v>0</v>
      </c>
      <c r="BK225" s="37">
        <v>0</v>
      </c>
      <c r="BL225" s="37">
        <v>0</v>
      </c>
      <c r="BM225" s="37">
        <v>0</v>
      </c>
      <c r="BN225" s="37">
        <v>0</v>
      </c>
      <c r="BO225" s="37">
        <v>0</v>
      </c>
      <c r="BP225" s="37">
        <v>0</v>
      </c>
      <c r="BQ225" s="37">
        <v>0</v>
      </c>
      <c r="BR225" s="37">
        <v>0</v>
      </c>
      <c r="BS225" s="37">
        <v>0</v>
      </c>
      <c r="BT225" s="37">
        <v>0</v>
      </c>
      <c r="BU225" s="37">
        <v>0</v>
      </c>
      <c r="BV225" s="37">
        <v>0</v>
      </c>
      <c r="BW225" s="37">
        <v>0</v>
      </c>
      <c r="BX225" s="37">
        <v>0</v>
      </c>
      <c r="BY225" s="37">
        <v>0</v>
      </c>
      <c r="BZ225" s="37">
        <v>0</v>
      </c>
      <c r="CA225" s="37">
        <v>0</v>
      </c>
      <c r="CB225" s="37">
        <v>0</v>
      </c>
      <c r="CC225" s="37">
        <v>0</v>
      </c>
      <c r="CD225" s="37">
        <v>0</v>
      </c>
      <c r="CE225" s="37">
        <v>0</v>
      </c>
      <c r="CF225" s="37">
        <v>0</v>
      </c>
      <c r="CG225" s="37">
        <v>0</v>
      </c>
      <c r="CH225" s="37">
        <v>0</v>
      </c>
      <c r="CI225" s="37">
        <v>0</v>
      </c>
      <c r="CJ225" s="37">
        <v>0</v>
      </c>
      <c r="CK225" s="37">
        <v>58081</v>
      </c>
      <c r="CL225" s="37">
        <v>0</v>
      </c>
      <c r="CO225" t="e">
        <f>VLOOKUP(A225,[1]รายการ!$A$14:$D$161,3,FALSE)</f>
        <v>#N/A</v>
      </c>
      <c r="CP225" t="e">
        <f>VLOOKUP(A225,[1]รายการ!$A$14:$D$161,4,FALSE)</f>
        <v>#N/A</v>
      </c>
    </row>
    <row r="226" spans="1:94">
      <c r="A226" s="38" t="s">
        <v>2388</v>
      </c>
      <c r="B226" s="38" t="s">
        <v>2389</v>
      </c>
      <c r="C226" s="37">
        <v>0</v>
      </c>
      <c r="D226" s="37">
        <v>0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  <c r="O226" s="37">
        <v>0</v>
      </c>
      <c r="P226" s="37">
        <v>0</v>
      </c>
      <c r="Q226" s="37">
        <v>0</v>
      </c>
      <c r="R226" s="37">
        <v>0</v>
      </c>
      <c r="S226" s="37">
        <v>0</v>
      </c>
      <c r="T226" s="37">
        <v>0</v>
      </c>
      <c r="U226" s="37">
        <v>0</v>
      </c>
      <c r="V226" s="37">
        <v>0</v>
      </c>
      <c r="W226" s="37">
        <v>0</v>
      </c>
      <c r="X226" s="37">
        <v>0</v>
      </c>
      <c r="Y226" s="37">
        <v>0</v>
      </c>
      <c r="Z226" s="37">
        <v>0</v>
      </c>
      <c r="AA226" s="37">
        <v>0</v>
      </c>
      <c r="AB226" s="37">
        <v>0</v>
      </c>
      <c r="AC226" s="37">
        <v>0</v>
      </c>
      <c r="AD226" s="37">
        <v>0</v>
      </c>
      <c r="AE226" s="37">
        <v>0</v>
      </c>
      <c r="AF226" s="37">
        <v>0</v>
      </c>
      <c r="AG226" s="37">
        <v>0</v>
      </c>
      <c r="AH226" s="37">
        <v>0</v>
      </c>
      <c r="AI226" s="37">
        <v>0</v>
      </c>
      <c r="AJ226" s="37">
        <v>0</v>
      </c>
      <c r="AK226" s="37">
        <v>0</v>
      </c>
      <c r="AL226" s="37">
        <v>0</v>
      </c>
      <c r="AM226" s="37">
        <v>0</v>
      </c>
      <c r="AN226" s="37">
        <v>0</v>
      </c>
      <c r="AO226" s="37">
        <v>0</v>
      </c>
      <c r="AP226" s="37">
        <v>0</v>
      </c>
      <c r="AQ226" s="37">
        <v>0</v>
      </c>
      <c r="AR226" s="37">
        <v>0</v>
      </c>
      <c r="AS226" s="37">
        <v>0</v>
      </c>
      <c r="AT226" s="37">
        <v>0</v>
      </c>
      <c r="AU226" s="37">
        <v>0</v>
      </c>
      <c r="AV226" s="37">
        <v>0</v>
      </c>
      <c r="AW226" s="37">
        <v>0</v>
      </c>
      <c r="AX226" s="37">
        <v>0</v>
      </c>
      <c r="AY226" s="37">
        <v>0</v>
      </c>
      <c r="AZ226" s="37">
        <v>0</v>
      </c>
      <c r="BA226" s="37">
        <v>0</v>
      </c>
      <c r="BB226" s="37">
        <v>0</v>
      </c>
      <c r="BC226" s="37">
        <v>0</v>
      </c>
      <c r="BD226" s="37">
        <v>0</v>
      </c>
      <c r="BE226" s="37">
        <v>0</v>
      </c>
      <c r="BF226" s="37">
        <v>0</v>
      </c>
      <c r="BG226" s="37">
        <v>0</v>
      </c>
      <c r="BH226" s="37">
        <v>0</v>
      </c>
      <c r="BI226" s="37">
        <v>0</v>
      </c>
      <c r="BJ226" s="37">
        <v>0</v>
      </c>
      <c r="BK226" s="37">
        <v>0</v>
      </c>
      <c r="BL226" s="37">
        <v>0</v>
      </c>
      <c r="BM226" s="37">
        <v>0</v>
      </c>
      <c r="BN226" s="37">
        <v>0</v>
      </c>
      <c r="BO226" s="37">
        <v>0</v>
      </c>
      <c r="BP226" s="37">
        <v>0</v>
      </c>
      <c r="BQ226" s="37">
        <v>0</v>
      </c>
      <c r="BR226" s="37">
        <v>0</v>
      </c>
      <c r="BS226" s="37">
        <v>0</v>
      </c>
      <c r="BT226" s="37">
        <v>0</v>
      </c>
      <c r="BU226" s="37">
        <v>0</v>
      </c>
      <c r="BV226" s="37">
        <v>0</v>
      </c>
      <c r="BW226" s="37">
        <v>0</v>
      </c>
      <c r="BX226" s="37">
        <v>0</v>
      </c>
      <c r="BY226" s="37">
        <v>0</v>
      </c>
      <c r="BZ226" s="37">
        <v>0</v>
      </c>
      <c r="CA226" s="37">
        <v>0</v>
      </c>
      <c r="CB226" s="37">
        <v>0</v>
      </c>
      <c r="CC226" s="37">
        <v>0</v>
      </c>
      <c r="CD226" s="37">
        <v>0</v>
      </c>
      <c r="CE226" s="37">
        <v>0</v>
      </c>
      <c r="CF226" s="37">
        <v>0</v>
      </c>
      <c r="CG226" s="37">
        <v>0</v>
      </c>
      <c r="CH226" s="37">
        <v>0</v>
      </c>
      <c r="CI226" s="37">
        <v>0</v>
      </c>
      <c r="CJ226" s="37">
        <v>0</v>
      </c>
      <c r="CK226" s="37">
        <v>0</v>
      </c>
      <c r="CL226" s="37">
        <v>0</v>
      </c>
      <c r="CO226" t="e">
        <f>VLOOKUP(A226,[1]รายการ!$A$14:$D$161,3,FALSE)</f>
        <v>#N/A</v>
      </c>
      <c r="CP226" t="e">
        <f>VLOOKUP(A226,[1]รายการ!$A$14:$D$161,4,FALSE)</f>
        <v>#N/A</v>
      </c>
    </row>
    <row r="227" spans="1:94">
      <c r="A227" s="38" t="s">
        <v>2390</v>
      </c>
      <c r="B227" s="38" t="s">
        <v>2391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37">
        <v>0</v>
      </c>
      <c r="U227" s="37">
        <v>0</v>
      </c>
      <c r="V227" s="37">
        <v>0</v>
      </c>
      <c r="W227" s="37">
        <v>0</v>
      </c>
      <c r="X227" s="37">
        <v>0</v>
      </c>
      <c r="Y227" s="37">
        <v>0</v>
      </c>
      <c r="Z227" s="37">
        <v>0</v>
      </c>
      <c r="AA227" s="37">
        <v>0</v>
      </c>
      <c r="AB227" s="37">
        <v>0</v>
      </c>
      <c r="AC227" s="37">
        <v>0</v>
      </c>
      <c r="AD227" s="37">
        <v>0</v>
      </c>
      <c r="AE227" s="37">
        <v>0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37">
        <v>0</v>
      </c>
      <c r="AM227" s="37">
        <v>0</v>
      </c>
      <c r="AN227" s="37">
        <v>0</v>
      </c>
      <c r="AO227" s="37">
        <v>0</v>
      </c>
      <c r="AP227" s="37">
        <v>0</v>
      </c>
      <c r="AQ227" s="37">
        <v>0</v>
      </c>
      <c r="AR227" s="37">
        <v>0</v>
      </c>
      <c r="AS227" s="37">
        <v>0</v>
      </c>
      <c r="AT227" s="37">
        <v>0</v>
      </c>
      <c r="AU227" s="37">
        <v>0</v>
      </c>
      <c r="AV227" s="37">
        <v>0</v>
      </c>
      <c r="AW227" s="37">
        <v>0</v>
      </c>
      <c r="AX227" s="37">
        <v>0</v>
      </c>
      <c r="AY227" s="37">
        <v>0</v>
      </c>
      <c r="AZ227" s="37">
        <v>0</v>
      </c>
      <c r="BA227" s="37">
        <v>0</v>
      </c>
      <c r="BB227" s="37">
        <v>0</v>
      </c>
      <c r="BC227" s="37">
        <v>0</v>
      </c>
      <c r="BD227" s="37">
        <v>0</v>
      </c>
      <c r="BE227" s="37">
        <v>0</v>
      </c>
      <c r="BF227" s="37">
        <v>0</v>
      </c>
      <c r="BG227" s="37">
        <v>0</v>
      </c>
      <c r="BH227" s="37">
        <v>0</v>
      </c>
      <c r="BI227" s="37">
        <v>0</v>
      </c>
      <c r="BJ227" s="37">
        <v>0</v>
      </c>
      <c r="BK227" s="37">
        <v>0</v>
      </c>
      <c r="BL227" s="37">
        <v>0</v>
      </c>
      <c r="BM227" s="37">
        <v>0</v>
      </c>
      <c r="BN227" s="37">
        <v>0</v>
      </c>
      <c r="BO227" s="37">
        <v>0</v>
      </c>
      <c r="BP227" s="37">
        <v>0</v>
      </c>
      <c r="BQ227" s="37">
        <v>0</v>
      </c>
      <c r="BR227" s="37">
        <v>0</v>
      </c>
      <c r="BS227" s="37">
        <v>0</v>
      </c>
      <c r="BT227" s="37">
        <v>0</v>
      </c>
      <c r="BU227" s="37">
        <v>0</v>
      </c>
      <c r="BV227" s="37">
        <v>0</v>
      </c>
      <c r="BW227" s="37">
        <v>0</v>
      </c>
      <c r="BX227" s="37">
        <v>0</v>
      </c>
      <c r="BY227" s="37">
        <v>0</v>
      </c>
      <c r="BZ227" s="37">
        <v>0</v>
      </c>
      <c r="CA227" s="37">
        <v>0</v>
      </c>
      <c r="CB227" s="37">
        <v>0</v>
      </c>
      <c r="CC227" s="37">
        <v>0</v>
      </c>
      <c r="CD227" s="37">
        <v>0</v>
      </c>
      <c r="CE227" s="37">
        <v>0</v>
      </c>
      <c r="CF227" s="37">
        <v>0</v>
      </c>
      <c r="CG227" s="37">
        <v>0</v>
      </c>
      <c r="CH227" s="37">
        <v>0</v>
      </c>
      <c r="CI227" s="37">
        <v>0</v>
      </c>
      <c r="CJ227" s="37">
        <v>0</v>
      </c>
      <c r="CK227" s="37">
        <v>0</v>
      </c>
      <c r="CL227" s="37">
        <v>0</v>
      </c>
      <c r="CO227" t="e">
        <f>VLOOKUP(A227,[1]รายการ!$A$14:$D$161,3,FALSE)</f>
        <v>#N/A</v>
      </c>
      <c r="CP227" t="e">
        <f>VLOOKUP(A227,[1]รายการ!$A$14:$D$161,4,FALSE)</f>
        <v>#N/A</v>
      </c>
    </row>
    <row r="228" spans="1:94">
      <c r="A228" s="38" t="s">
        <v>2392</v>
      </c>
      <c r="B228" s="38" t="s">
        <v>2393</v>
      </c>
      <c r="C228" s="37">
        <v>222286.61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0</v>
      </c>
      <c r="O228" s="37">
        <v>44982</v>
      </c>
      <c r="P228" s="37">
        <v>0</v>
      </c>
      <c r="Q228" s="37">
        <v>0</v>
      </c>
      <c r="R228" s="37">
        <v>3215.04</v>
      </c>
      <c r="S228" s="37">
        <v>0</v>
      </c>
      <c r="T228" s="37">
        <v>0</v>
      </c>
      <c r="U228" s="37">
        <v>0</v>
      </c>
      <c r="V228" s="37">
        <v>0</v>
      </c>
      <c r="W228" s="37">
        <v>141208.51</v>
      </c>
      <c r="X228" s="37">
        <v>0</v>
      </c>
      <c r="Y228" s="37">
        <v>0</v>
      </c>
      <c r="Z228" s="37">
        <v>0</v>
      </c>
      <c r="AA228" s="37">
        <v>0</v>
      </c>
      <c r="AB228" s="37">
        <v>0</v>
      </c>
      <c r="AC228" s="37">
        <v>0</v>
      </c>
      <c r="AD228" s="37">
        <v>8388</v>
      </c>
      <c r="AE228" s="37">
        <v>0</v>
      </c>
      <c r="AF228" s="37">
        <v>0</v>
      </c>
      <c r="AG228" s="37">
        <v>0</v>
      </c>
      <c r="AH228" s="37">
        <v>4619.6000000000004</v>
      </c>
      <c r="AI228" s="37">
        <v>0</v>
      </c>
      <c r="AJ228" s="37">
        <v>0</v>
      </c>
      <c r="AK228" s="37">
        <v>104498.68</v>
      </c>
      <c r="AL228" s="37">
        <v>0</v>
      </c>
      <c r="AM228" s="37">
        <v>0</v>
      </c>
      <c r="AN228" s="37">
        <v>0</v>
      </c>
      <c r="AO228" s="37">
        <v>0</v>
      </c>
      <c r="AP228" s="37">
        <v>0</v>
      </c>
      <c r="AQ228" s="37">
        <v>0</v>
      </c>
      <c r="AR228" s="37">
        <v>0</v>
      </c>
      <c r="AS228" s="37">
        <v>0</v>
      </c>
      <c r="AT228" s="37">
        <v>0</v>
      </c>
      <c r="AU228" s="37">
        <v>0</v>
      </c>
      <c r="AV228" s="37">
        <v>0</v>
      </c>
      <c r="AW228" s="37">
        <v>0</v>
      </c>
      <c r="AX228" s="37">
        <v>0</v>
      </c>
      <c r="AY228" s="37">
        <v>0</v>
      </c>
      <c r="AZ228" s="37">
        <v>16</v>
      </c>
      <c r="BA228" s="37">
        <v>41392.400000000001</v>
      </c>
      <c r="BB228" s="37">
        <v>0</v>
      </c>
      <c r="BC228" s="37">
        <v>31997.599999999999</v>
      </c>
      <c r="BD228" s="37">
        <v>3217.84</v>
      </c>
      <c r="BE228" s="37">
        <v>0</v>
      </c>
      <c r="BF228" s="37">
        <v>0</v>
      </c>
      <c r="BG228" s="37">
        <v>51568.52</v>
      </c>
      <c r="BH228" s="37">
        <v>0</v>
      </c>
      <c r="BI228" s="37">
        <v>0</v>
      </c>
      <c r="BJ228" s="37">
        <v>0</v>
      </c>
      <c r="BK228" s="37">
        <v>513.20000000000005</v>
      </c>
      <c r="BL228" s="37">
        <v>19270.8</v>
      </c>
      <c r="BM228" s="37">
        <v>0</v>
      </c>
      <c r="BN228" s="37">
        <v>0</v>
      </c>
      <c r="BO228" s="37">
        <v>0</v>
      </c>
      <c r="BP228" s="37">
        <v>0</v>
      </c>
      <c r="BQ228" s="37">
        <v>0</v>
      </c>
      <c r="BR228" s="37">
        <v>693305.15</v>
      </c>
      <c r="BS228" s="37">
        <v>0</v>
      </c>
      <c r="BT228" s="37">
        <v>0</v>
      </c>
      <c r="BU228" s="37">
        <v>59609.81</v>
      </c>
      <c r="BV228" s="37">
        <v>0</v>
      </c>
      <c r="BW228" s="37">
        <v>0</v>
      </c>
      <c r="BX228" s="37">
        <v>50297.04</v>
      </c>
      <c r="BY228" s="37">
        <v>0</v>
      </c>
      <c r="BZ228" s="37">
        <v>0</v>
      </c>
      <c r="CA228" s="37">
        <v>0</v>
      </c>
      <c r="CB228" s="37">
        <v>0</v>
      </c>
      <c r="CC228" s="37">
        <v>0</v>
      </c>
      <c r="CD228" s="37">
        <v>0</v>
      </c>
      <c r="CE228" s="37">
        <v>0</v>
      </c>
      <c r="CF228" s="37">
        <v>0</v>
      </c>
      <c r="CG228" s="37">
        <v>0</v>
      </c>
      <c r="CH228" s="37">
        <v>0</v>
      </c>
      <c r="CI228" s="37">
        <v>0</v>
      </c>
      <c r="CJ228" s="37">
        <v>0</v>
      </c>
      <c r="CK228" s="37">
        <v>0</v>
      </c>
      <c r="CL228" s="37">
        <v>0</v>
      </c>
      <c r="CO228" t="e">
        <f>VLOOKUP(A228,[1]รายการ!$A$14:$D$161,3,FALSE)</f>
        <v>#N/A</v>
      </c>
      <c r="CP228" t="e">
        <f>VLOOKUP(A228,[1]รายการ!$A$14:$D$161,4,FALSE)</f>
        <v>#N/A</v>
      </c>
    </row>
    <row r="229" spans="1:94">
      <c r="A229" s="38" t="s">
        <v>2394</v>
      </c>
      <c r="B229" s="38" t="s">
        <v>2395</v>
      </c>
      <c r="C229" s="37">
        <v>14988.44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0</v>
      </c>
      <c r="O229" s="37">
        <v>1360</v>
      </c>
      <c r="P229" s="37">
        <v>0</v>
      </c>
      <c r="Q229" s="37">
        <v>0</v>
      </c>
      <c r="R229" s="37">
        <v>0</v>
      </c>
      <c r="S229" s="37">
        <v>0</v>
      </c>
      <c r="T229" s="37">
        <v>0</v>
      </c>
      <c r="U229" s="37">
        <v>0</v>
      </c>
      <c r="V229" s="37">
        <v>0</v>
      </c>
      <c r="W229" s="37">
        <v>0</v>
      </c>
      <c r="X229" s="37">
        <v>0</v>
      </c>
      <c r="Y229" s="37">
        <v>0</v>
      </c>
      <c r="Z229" s="37">
        <v>0</v>
      </c>
      <c r="AA229" s="37">
        <v>0</v>
      </c>
      <c r="AB229" s="37">
        <v>0</v>
      </c>
      <c r="AC229" s="37">
        <v>0</v>
      </c>
      <c r="AD229" s="37">
        <v>0</v>
      </c>
      <c r="AE229" s="37">
        <v>0</v>
      </c>
      <c r="AF229" s="37">
        <v>0</v>
      </c>
      <c r="AG229" s="37">
        <v>0</v>
      </c>
      <c r="AH229" s="37">
        <v>0</v>
      </c>
      <c r="AI229" s="37">
        <v>0</v>
      </c>
      <c r="AJ229" s="37">
        <v>0</v>
      </c>
      <c r="AK229" s="37">
        <v>0</v>
      </c>
      <c r="AL229" s="37">
        <v>0</v>
      </c>
      <c r="AM229" s="37">
        <v>0</v>
      </c>
      <c r="AN229" s="37">
        <v>0</v>
      </c>
      <c r="AO229" s="37">
        <v>0</v>
      </c>
      <c r="AP229" s="37">
        <v>0</v>
      </c>
      <c r="AQ229" s="37">
        <v>0</v>
      </c>
      <c r="AR229" s="37">
        <v>0</v>
      </c>
      <c r="AS229" s="37">
        <v>0</v>
      </c>
      <c r="AT229" s="37">
        <v>0</v>
      </c>
      <c r="AU229" s="37">
        <v>0</v>
      </c>
      <c r="AV229" s="37">
        <v>0</v>
      </c>
      <c r="AW229" s="37">
        <v>0</v>
      </c>
      <c r="AX229" s="37">
        <v>0</v>
      </c>
      <c r="AY229" s="37">
        <v>0</v>
      </c>
      <c r="AZ229" s="37">
        <v>0</v>
      </c>
      <c r="BA229" s="37">
        <v>0</v>
      </c>
      <c r="BB229" s="37">
        <v>0</v>
      </c>
      <c r="BC229" s="37">
        <v>0</v>
      </c>
      <c r="BD229" s="37">
        <v>5146.4399999999996</v>
      </c>
      <c r="BE229" s="37">
        <v>0</v>
      </c>
      <c r="BF229" s="37">
        <v>0</v>
      </c>
      <c r="BG229" s="37">
        <v>0</v>
      </c>
      <c r="BH229" s="37">
        <v>0</v>
      </c>
      <c r="BI229" s="37">
        <v>0</v>
      </c>
      <c r="BJ229" s="37">
        <v>0</v>
      </c>
      <c r="BK229" s="37">
        <v>0</v>
      </c>
      <c r="BL229" s="37">
        <v>30855.42</v>
      </c>
      <c r="BM229" s="37">
        <v>0</v>
      </c>
      <c r="BN229" s="37">
        <v>0</v>
      </c>
      <c r="BO229" s="37">
        <v>0</v>
      </c>
      <c r="BP229" s="37">
        <v>0</v>
      </c>
      <c r="BQ229" s="37">
        <v>0</v>
      </c>
      <c r="BR229" s="37">
        <v>113332.8</v>
      </c>
      <c r="BS229" s="37">
        <v>0</v>
      </c>
      <c r="BT229" s="37">
        <v>0</v>
      </c>
      <c r="BU229" s="37">
        <v>14175.82</v>
      </c>
      <c r="BV229" s="37">
        <v>0</v>
      </c>
      <c r="BW229" s="37">
        <v>0</v>
      </c>
      <c r="BX229" s="37">
        <v>0</v>
      </c>
      <c r="BY229" s="37">
        <v>0</v>
      </c>
      <c r="BZ229" s="37">
        <v>0</v>
      </c>
      <c r="CA229" s="37">
        <v>0</v>
      </c>
      <c r="CB229" s="37">
        <v>0</v>
      </c>
      <c r="CC229" s="37">
        <v>0</v>
      </c>
      <c r="CD229" s="37">
        <v>0</v>
      </c>
      <c r="CE229" s="37">
        <v>0</v>
      </c>
      <c r="CF229" s="37">
        <v>0</v>
      </c>
      <c r="CG229" s="37">
        <v>0</v>
      </c>
      <c r="CH229" s="37">
        <v>0</v>
      </c>
      <c r="CI229" s="37">
        <v>0</v>
      </c>
      <c r="CJ229" s="37">
        <v>0</v>
      </c>
      <c r="CK229" s="37">
        <v>0</v>
      </c>
      <c r="CL229" s="37">
        <v>0</v>
      </c>
      <c r="CO229" t="e">
        <f>VLOOKUP(A229,[1]รายการ!$A$14:$D$161,3,FALSE)</f>
        <v>#N/A</v>
      </c>
      <c r="CP229" t="e">
        <f>VLOOKUP(A229,[1]รายการ!$A$14:$D$161,4,FALSE)</f>
        <v>#N/A</v>
      </c>
    </row>
    <row r="230" spans="1:94">
      <c r="A230" s="38" t="s">
        <v>2396</v>
      </c>
      <c r="B230" s="38" t="s">
        <v>2397</v>
      </c>
      <c r="C230" s="37">
        <v>0</v>
      </c>
      <c r="D230" s="37">
        <v>0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7">
        <v>0</v>
      </c>
      <c r="O230" s="37">
        <v>0</v>
      </c>
      <c r="P230" s="37">
        <v>0</v>
      </c>
      <c r="Q230" s="37">
        <v>0</v>
      </c>
      <c r="R230" s="37">
        <v>0</v>
      </c>
      <c r="S230" s="37">
        <v>0</v>
      </c>
      <c r="T230" s="37">
        <v>0</v>
      </c>
      <c r="U230" s="37">
        <v>0</v>
      </c>
      <c r="V230" s="37">
        <v>0</v>
      </c>
      <c r="W230" s="37">
        <v>0</v>
      </c>
      <c r="X230" s="37">
        <v>0</v>
      </c>
      <c r="Y230" s="37">
        <v>0</v>
      </c>
      <c r="Z230" s="37">
        <v>0</v>
      </c>
      <c r="AA230" s="37">
        <v>0</v>
      </c>
      <c r="AB230" s="37">
        <v>0</v>
      </c>
      <c r="AC230" s="37">
        <v>0</v>
      </c>
      <c r="AD230" s="37">
        <v>0</v>
      </c>
      <c r="AE230" s="37">
        <v>0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  <c r="AK230" s="37">
        <v>0</v>
      </c>
      <c r="AL230" s="37">
        <v>0</v>
      </c>
      <c r="AM230" s="37">
        <v>0</v>
      </c>
      <c r="AN230" s="37">
        <v>525021</v>
      </c>
      <c r="AO230" s="37">
        <v>0</v>
      </c>
      <c r="AP230" s="37">
        <v>0</v>
      </c>
      <c r="AQ230" s="37">
        <v>0</v>
      </c>
      <c r="AR230" s="37">
        <v>0</v>
      </c>
      <c r="AS230" s="37">
        <v>0</v>
      </c>
      <c r="AT230" s="37">
        <v>0</v>
      </c>
      <c r="AU230" s="37">
        <v>0</v>
      </c>
      <c r="AV230" s="37">
        <v>0</v>
      </c>
      <c r="AW230" s="37">
        <v>0</v>
      </c>
      <c r="AX230" s="37">
        <v>0</v>
      </c>
      <c r="AY230" s="37">
        <v>0</v>
      </c>
      <c r="AZ230" s="37">
        <v>0</v>
      </c>
      <c r="BA230" s="37">
        <v>0</v>
      </c>
      <c r="BB230" s="37">
        <v>0</v>
      </c>
      <c r="BC230" s="37">
        <v>0</v>
      </c>
      <c r="BD230" s="37">
        <v>0</v>
      </c>
      <c r="BE230" s="37">
        <v>0</v>
      </c>
      <c r="BF230" s="37">
        <v>0</v>
      </c>
      <c r="BG230" s="37">
        <v>0</v>
      </c>
      <c r="BH230" s="37">
        <v>0</v>
      </c>
      <c r="BI230" s="37">
        <v>0</v>
      </c>
      <c r="BJ230" s="37">
        <v>0</v>
      </c>
      <c r="BK230" s="37">
        <v>0</v>
      </c>
      <c r="BL230" s="37">
        <v>3096.47</v>
      </c>
      <c r="BM230" s="37">
        <v>0</v>
      </c>
      <c r="BN230" s="37">
        <v>0</v>
      </c>
      <c r="BO230" s="37">
        <v>0</v>
      </c>
      <c r="BP230" s="37">
        <v>0</v>
      </c>
      <c r="BQ230" s="37">
        <v>0</v>
      </c>
      <c r="BR230" s="37">
        <v>263287.94</v>
      </c>
      <c r="BS230" s="37">
        <v>0</v>
      </c>
      <c r="BT230" s="37">
        <v>0</v>
      </c>
      <c r="BU230" s="37">
        <v>0</v>
      </c>
      <c r="BV230" s="37">
        <v>2754.4</v>
      </c>
      <c r="BW230" s="37">
        <v>0</v>
      </c>
      <c r="BX230" s="37">
        <v>0</v>
      </c>
      <c r="BY230" s="37">
        <v>0</v>
      </c>
      <c r="BZ230" s="37">
        <v>0</v>
      </c>
      <c r="CA230" s="37">
        <v>0</v>
      </c>
      <c r="CB230" s="37">
        <v>0</v>
      </c>
      <c r="CC230" s="37">
        <v>0</v>
      </c>
      <c r="CD230" s="37">
        <v>0</v>
      </c>
      <c r="CE230" s="37">
        <v>0</v>
      </c>
      <c r="CF230" s="37">
        <v>0</v>
      </c>
      <c r="CG230" s="37">
        <v>0</v>
      </c>
      <c r="CH230" s="37">
        <v>0</v>
      </c>
      <c r="CI230" s="37">
        <v>0</v>
      </c>
      <c r="CJ230" s="37">
        <v>0</v>
      </c>
      <c r="CK230" s="37">
        <v>0</v>
      </c>
      <c r="CL230" s="37">
        <v>0</v>
      </c>
      <c r="CO230" t="e">
        <f>VLOOKUP(A230,[1]รายการ!$A$14:$D$161,3,FALSE)</f>
        <v>#N/A</v>
      </c>
      <c r="CP230" t="e">
        <f>VLOOKUP(A230,[1]รายการ!$A$14:$D$161,4,FALSE)</f>
        <v>#N/A</v>
      </c>
    </row>
    <row r="231" spans="1:94">
      <c r="A231" s="38" t="s">
        <v>2398</v>
      </c>
      <c r="B231" s="38" t="s">
        <v>2399</v>
      </c>
      <c r="C231" s="37">
        <v>1804797.74</v>
      </c>
      <c r="D231" s="37">
        <v>40826.54</v>
      </c>
      <c r="E231" s="37">
        <v>59205.2</v>
      </c>
      <c r="F231" s="37">
        <v>16641.12</v>
      </c>
      <c r="G231" s="37">
        <v>66280.56</v>
      </c>
      <c r="H231" s="37">
        <v>57051.64</v>
      </c>
      <c r="I231" s="37">
        <v>29157.54</v>
      </c>
      <c r="J231" s="37">
        <v>291153.64</v>
      </c>
      <c r="K231" s="37">
        <v>165493.9</v>
      </c>
      <c r="L231" s="37">
        <v>283453.28999999998</v>
      </c>
      <c r="M231" s="37">
        <v>288207.52</v>
      </c>
      <c r="N231" s="37">
        <v>14503.84</v>
      </c>
      <c r="O231" s="37">
        <v>56207.18</v>
      </c>
      <c r="P231" s="37">
        <v>60776.25</v>
      </c>
      <c r="Q231" s="37">
        <v>11060.24</v>
      </c>
      <c r="R231" s="37">
        <v>252869.62</v>
      </c>
      <c r="S231" s="37">
        <v>151271.66</v>
      </c>
      <c r="T231" s="37">
        <v>16024.68</v>
      </c>
      <c r="U231" s="37">
        <v>84338.64</v>
      </c>
      <c r="V231" s="37">
        <v>16649</v>
      </c>
      <c r="W231" s="37">
        <v>519025.47</v>
      </c>
      <c r="X231" s="37">
        <v>1277.1199999999999</v>
      </c>
      <c r="Y231" s="37">
        <v>68065.36</v>
      </c>
      <c r="Z231" s="37">
        <v>26642.080000000002</v>
      </c>
      <c r="AA231" s="37">
        <v>5824.08</v>
      </c>
      <c r="AB231" s="37">
        <v>19409.599999999999</v>
      </c>
      <c r="AC231" s="37">
        <v>256499.36</v>
      </c>
      <c r="AD231" s="37">
        <v>145323.68</v>
      </c>
      <c r="AE231" s="37">
        <v>34837.440000000002</v>
      </c>
      <c r="AF231" s="37">
        <v>18661.28</v>
      </c>
      <c r="AG231" s="37">
        <v>29587.52</v>
      </c>
      <c r="AH231" s="37">
        <v>22078.240000000002</v>
      </c>
      <c r="AI231" s="37">
        <v>18148</v>
      </c>
      <c r="AJ231" s="37">
        <v>62043.68</v>
      </c>
      <c r="AK231" s="37">
        <v>52437.79</v>
      </c>
      <c r="AL231" s="37">
        <v>43081.919999999998</v>
      </c>
      <c r="AM231" s="37">
        <v>13890.56</v>
      </c>
      <c r="AN231" s="37">
        <v>12027.04</v>
      </c>
      <c r="AO231" s="37">
        <v>45478.6</v>
      </c>
      <c r="AP231" s="37">
        <v>28187.439999999999</v>
      </c>
      <c r="AQ231" s="37">
        <v>8403.6</v>
      </c>
      <c r="AR231" s="37">
        <v>198173.66</v>
      </c>
      <c r="AS231" s="37">
        <v>43318.2</v>
      </c>
      <c r="AT231" s="37">
        <v>64183.519999999997</v>
      </c>
      <c r="AU231" s="37">
        <v>36852.699999999997</v>
      </c>
      <c r="AV231" s="37">
        <v>30389.84</v>
      </c>
      <c r="AW231" s="37">
        <v>0</v>
      </c>
      <c r="AX231" s="37">
        <v>47858.65</v>
      </c>
      <c r="AY231" s="37">
        <v>32278.32</v>
      </c>
      <c r="AZ231" s="37">
        <v>5181.12</v>
      </c>
      <c r="BA231" s="37">
        <v>515119.74</v>
      </c>
      <c r="BB231" s="37">
        <v>6861.68</v>
      </c>
      <c r="BC231" s="37">
        <v>807964.72</v>
      </c>
      <c r="BD231" s="37">
        <v>250592.42</v>
      </c>
      <c r="BE231" s="37">
        <v>17791</v>
      </c>
      <c r="BF231" s="37">
        <v>90184.38</v>
      </c>
      <c r="BG231" s="37">
        <v>51424.28</v>
      </c>
      <c r="BH231" s="37">
        <v>6011.24</v>
      </c>
      <c r="BI231" s="37">
        <v>2890.96</v>
      </c>
      <c r="BJ231" s="37">
        <v>109510.39999999999</v>
      </c>
      <c r="BK231" s="37">
        <v>48461.440000000002</v>
      </c>
      <c r="BL231" s="37">
        <v>297957.12</v>
      </c>
      <c r="BM231" s="37">
        <v>183709.52</v>
      </c>
      <c r="BN231" s="37">
        <v>56103.6</v>
      </c>
      <c r="BO231" s="37">
        <v>69418.399999999994</v>
      </c>
      <c r="BP231" s="37">
        <v>119973.04</v>
      </c>
      <c r="BQ231" s="37">
        <v>167840.4</v>
      </c>
      <c r="BR231" s="37">
        <v>17893.759999999998</v>
      </c>
      <c r="BS231" s="37">
        <v>15587.92</v>
      </c>
      <c r="BT231" s="37">
        <v>83313.53</v>
      </c>
      <c r="BU231" s="37">
        <v>911980.86</v>
      </c>
      <c r="BV231" s="37">
        <v>14227.12</v>
      </c>
      <c r="BW231" s="37">
        <v>127650.02</v>
      </c>
      <c r="BX231" s="37">
        <v>59551.839999999997</v>
      </c>
      <c r="BY231" s="37">
        <v>17476.38</v>
      </c>
      <c r="BZ231" s="37">
        <v>197371.6</v>
      </c>
      <c r="CA231" s="37">
        <v>147000.07999999999</v>
      </c>
      <c r="CB231" s="37">
        <v>276394.8</v>
      </c>
      <c r="CC231" s="37">
        <v>48512.68</v>
      </c>
      <c r="CD231" s="37">
        <v>191437.36</v>
      </c>
      <c r="CE231" s="37">
        <v>96502.04</v>
      </c>
      <c r="CF231" s="37">
        <v>1503.04</v>
      </c>
      <c r="CG231" s="37">
        <v>3453.84</v>
      </c>
      <c r="CH231" s="37">
        <v>40009.120000000003</v>
      </c>
      <c r="CI231" s="37">
        <v>8554.56</v>
      </c>
      <c r="CJ231" s="37">
        <v>184174.2</v>
      </c>
      <c r="CK231" s="37">
        <v>477.52</v>
      </c>
      <c r="CL231" s="37">
        <v>61704.41</v>
      </c>
      <c r="CO231" t="e">
        <f>VLOOKUP(A231,[1]รายการ!$A$14:$D$161,3,FALSE)</f>
        <v>#N/A</v>
      </c>
      <c r="CP231" t="e">
        <f>VLOOKUP(A231,[1]รายการ!$A$14:$D$161,4,FALSE)</f>
        <v>#N/A</v>
      </c>
    </row>
    <row r="232" spans="1:94">
      <c r="A232" s="38" t="s">
        <v>2400</v>
      </c>
      <c r="B232" s="38" t="s">
        <v>2401</v>
      </c>
      <c r="C232" s="37">
        <v>707427.94</v>
      </c>
      <c r="D232" s="37">
        <v>47525.34</v>
      </c>
      <c r="E232" s="37">
        <v>30163.599999999999</v>
      </c>
      <c r="F232" s="37">
        <v>3084.24</v>
      </c>
      <c r="G232" s="37">
        <v>9632.7999999999993</v>
      </c>
      <c r="H232" s="37">
        <v>2536.88</v>
      </c>
      <c r="I232" s="37">
        <v>4409.3599999999997</v>
      </c>
      <c r="J232" s="37">
        <v>152106.44</v>
      </c>
      <c r="K232" s="37">
        <v>18104.400000000001</v>
      </c>
      <c r="L232" s="37">
        <v>190819.22</v>
      </c>
      <c r="M232" s="37">
        <v>208163.32</v>
      </c>
      <c r="N232" s="37">
        <v>970.48</v>
      </c>
      <c r="O232" s="37">
        <v>123007.44</v>
      </c>
      <c r="P232" s="37">
        <v>56285.75</v>
      </c>
      <c r="Q232" s="37">
        <v>13375.36</v>
      </c>
      <c r="R232" s="37">
        <v>716078.17</v>
      </c>
      <c r="S232" s="37">
        <v>80660.72</v>
      </c>
      <c r="T232" s="37">
        <v>35757.360000000001</v>
      </c>
      <c r="U232" s="37">
        <v>30762.880000000001</v>
      </c>
      <c r="V232" s="37">
        <v>20770.400000000001</v>
      </c>
      <c r="W232" s="37">
        <v>1094025.04</v>
      </c>
      <c r="X232" s="37">
        <v>1927.08</v>
      </c>
      <c r="Y232" s="37">
        <v>158588.64000000001</v>
      </c>
      <c r="Z232" s="37">
        <v>32832.639999999999</v>
      </c>
      <c r="AA232" s="37">
        <v>2793.2</v>
      </c>
      <c r="AB232" s="37">
        <v>6395.04</v>
      </c>
      <c r="AC232" s="37">
        <v>186075.76</v>
      </c>
      <c r="AD232" s="37">
        <v>72680.56</v>
      </c>
      <c r="AE232" s="37">
        <v>10933.2</v>
      </c>
      <c r="AF232" s="37">
        <v>3130.4</v>
      </c>
      <c r="AG232" s="37">
        <v>18814.32</v>
      </c>
      <c r="AH232" s="37">
        <v>1326.24</v>
      </c>
      <c r="AI232" s="37">
        <v>6151.68</v>
      </c>
      <c r="AJ232" s="37">
        <v>5243.36</v>
      </c>
      <c r="AK232" s="37">
        <v>120687.81</v>
      </c>
      <c r="AL232" s="37">
        <v>7371.12</v>
      </c>
      <c r="AM232" s="37">
        <v>7044</v>
      </c>
      <c r="AN232" s="37">
        <v>1903.36</v>
      </c>
      <c r="AO232" s="37">
        <v>55029.120000000003</v>
      </c>
      <c r="AP232" s="37">
        <v>13009.2</v>
      </c>
      <c r="AQ232" s="37">
        <v>3499.76</v>
      </c>
      <c r="AR232" s="37">
        <v>275461.15000000002</v>
      </c>
      <c r="AS232" s="37">
        <v>5825.6</v>
      </c>
      <c r="AT232" s="37">
        <v>35093.599999999999</v>
      </c>
      <c r="AU232" s="37">
        <v>22271.9</v>
      </c>
      <c r="AV232" s="37">
        <v>11499.84</v>
      </c>
      <c r="AW232" s="37">
        <v>0</v>
      </c>
      <c r="AX232" s="37">
        <v>7234.72</v>
      </c>
      <c r="AY232" s="37">
        <v>2901.76</v>
      </c>
      <c r="AZ232" s="37">
        <v>300.24</v>
      </c>
      <c r="BA232" s="37">
        <v>282158.56</v>
      </c>
      <c r="BB232" s="37">
        <v>3250.64</v>
      </c>
      <c r="BC232" s="37">
        <v>677524.28</v>
      </c>
      <c r="BD232" s="37">
        <v>179764.06</v>
      </c>
      <c r="BE232" s="37">
        <v>14032.58</v>
      </c>
      <c r="BF232" s="37">
        <v>37216.559999999998</v>
      </c>
      <c r="BG232" s="37">
        <v>297921.36</v>
      </c>
      <c r="BH232" s="37">
        <v>1838.4</v>
      </c>
      <c r="BI232" s="37">
        <v>3560.16</v>
      </c>
      <c r="BJ232" s="37">
        <v>22059.119999999999</v>
      </c>
      <c r="BK232" s="37">
        <v>99980</v>
      </c>
      <c r="BL232" s="37">
        <v>561664.34</v>
      </c>
      <c r="BM232" s="37">
        <v>65485.84</v>
      </c>
      <c r="BN232" s="37">
        <v>20303.2</v>
      </c>
      <c r="BO232" s="37">
        <v>33988.160000000003</v>
      </c>
      <c r="BP232" s="37">
        <v>26601.51</v>
      </c>
      <c r="BQ232" s="37">
        <v>132511.67999999999</v>
      </c>
      <c r="BR232" s="37">
        <v>49299.12</v>
      </c>
      <c r="BS232" s="37">
        <v>15673.36</v>
      </c>
      <c r="BT232" s="37">
        <v>98400.22</v>
      </c>
      <c r="BU232" s="37">
        <v>647409.36</v>
      </c>
      <c r="BV232" s="37">
        <v>0</v>
      </c>
      <c r="BW232" s="37">
        <v>37490.720000000001</v>
      </c>
      <c r="BX232" s="37">
        <v>110972.84</v>
      </c>
      <c r="BY232" s="37">
        <v>8708.7999999999993</v>
      </c>
      <c r="BZ232" s="37">
        <v>34477.440000000002</v>
      </c>
      <c r="CA232" s="37">
        <v>27591.599999999999</v>
      </c>
      <c r="CB232" s="37">
        <v>142019.6</v>
      </c>
      <c r="CC232" s="37">
        <v>66396.02</v>
      </c>
      <c r="CD232" s="37">
        <v>128363.84</v>
      </c>
      <c r="CE232" s="37">
        <v>68231.72</v>
      </c>
      <c r="CF232" s="37">
        <v>3103.44</v>
      </c>
      <c r="CG232" s="37">
        <v>744.96</v>
      </c>
      <c r="CH232" s="37">
        <v>348.72</v>
      </c>
      <c r="CI232" s="37">
        <v>2170.8000000000002</v>
      </c>
      <c r="CJ232" s="37">
        <v>57728.2</v>
      </c>
      <c r="CK232" s="37">
        <v>995.92</v>
      </c>
      <c r="CL232" s="37">
        <v>8567.4</v>
      </c>
      <c r="CO232" t="e">
        <f>VLOOKUP(A232,[1]รายการ!$A$14:$D$161,3,FALSE)</f>
        <v>#N/A</v>
      </c>
      <c r="CP232" t="e">
        <f>VLOOKUP(A232,[1]รายการ!$A$14:$D$161,4,FALSE)</f>
        <v>#N/A</v>
      </c>
    </row>
    <row r="233" spans="1:94">
      <c r="A233" s="38" t="s">
        <v>2402</v>
      </c>
      <c r="B233" s="38" t="s">
        <v>2403</v>
      </c>
      <c r="C233" s="37">
        <v>519271.34</v>
      </c>
      <c r="D233" s="37">
        <v>15679.3</v>
      </c>
      <c r="E233" s="37">
        <v>17833.560000000001</v>
      </c>
      <c r="F233" s="37">
        <v>16291.29</v>
      </c>
      <c r="G233" s="37">
        <v>30606.87</v>
      </c>
      <c r="H233" s="37">
        <v>37689.279999999999</v>
      </c>
      <c r="I233" s="37">
        <v>2444.5700000000002</v>
      </c>
      <c r="J233" s="37">
        <v>146369.26</v>
      </c>
      <c r="K233" s="37">
        <v>22348.43</v>
      </c>
      <c r="L233" s="37">
        <v>43042.71</v>
      </c>
      <c r="M233" s="37">
        <v>45041.22</v>
      </c>
      <c r="N233" s="37">
        <v>7071.52</v>
      </c>
      <c r="O233" s="37">
        <v>246792.01</v>
      </c>
      <c r="P233" s="37">
        <v>5801.36</v>
      </c>
      <c r="Q233" s="37">
        <v>10474.1</v>
      </c>
      <c r="R233" s="37">
        <v>67434.81</v>
      </c>
      <c r="S233" s="37">
        <v>28266.97</v>
      </c>
      <c r="T233" s="37">
        <v>2488.0700000000002</v>
      </c>
      <c r="U233" s="37">
        <v>1939.41</v>
      </c>
      <c r="V233" s="37">
        <v>836.25</v>
      </c>
      <c r="W233" s="37">
        <v>800782.56</v>
      </c>
      <c r="X233" s="37">
        <v>1936.06</v>
      </c>
      <c r="Y233" s="37">
        <v>1466.58</v>
      </c>
      <c r="Z233" s="37">
        <v>4992.33</v>
      </c>
      <c r="AA233" s="37">
        <v>611.61</v>
      </c>
      <c r="AB233" s="37">
        <v>1195.23</v>
      </c>
      <c r="AC233" s="37">
        <v>531.36</v>
      </c>
      <c r="AD233" s="37">
        <v>0</v>
      </c>
      <c r="AE233" s="37">
        <v>0</v>
      </c>
      <c r="AF233" s="37">
        <v>1022.53</v>
      </c>
      <c r="AG233" s="37">
        <v>2178</v>
      </c>
      <c r="AH233" s="37">
        <v>28004.16</v>
      </c>
      <c r="AI233" s="37">
        <v>0</v>
      </c>
      <c r="AJ233" s="37">
        <v>9895.35</v>
      </c>
      <c r="AK233" s="37">
        <v>4547179.28</v>
      </c>
      <c r="AL233" s="37">
        <v>5025.87</v>
      </c>
      <c r="AM233" s="37">
        <v>13501.68</v>
      </c>
      <c r="AN233" s="37">
        <v>19794.060000000001</v>
      </c>
      <c r="AO233" s="37">
        <v>83616.899999999994</v>
      </c>
      <c r="AP233" s="37">
        <v>2011.08</v>
      </c>
      <c r="AQ233" s="37">
        <v>3505.56</v>
      </c>
      <c r="AR233" s="37">
        <v>597781.09</v>
      </c>
      <c r="AS233" s="37">
        <v>8540.73</v>
      </c>
      <c r="AT233" s="37">
        <v>18387.12</v>
      </c>
      <c r="AU233" s="37">
        <v>17518.099999999999</v>
      </c>
      <c r="AV233" s="37">
        <v>3514.17</v>
      </c>
      <c r="AW233" s="37">
        <v>6499.53</v>
      </c>
      <c r="AX233" s="37">
        <v>32631.01</v>
      </c>
      <c r="AY233" s="37">
        <v>4259.6099999999997</v>
      </c>
      <c r="AZ233" s="37">
        <v>7273.05</v>
      </c>
      <c r="BA233" s="37">
        <v>243160</v>
      </c>
      <c r="BB233" s="37">
        <v>5612.88</v>
      </c>
      <c r="BC233" s="37">
        <v>699440.64000000001</v>
      </c>
      <c r="BD233" s="37">
        <v>183880.89</v>
      </c>
      <c r="BE233" s="37">
        <v>2693.29</v>
      </c>
      <c r="BF233" s="37">
        <v>1937.95</v>
      </c>
      <c r="BG233" s="37">
        <v>376209.8</v>
      </c>
      <c r="BH233" s="37">
        <v>1927.91</v>
      </c>
      <c r="BI233" s="37">
        <v>1998.39</v>
      </c>
      <c r="BJ233" s="37">
        <v>7059</v>
      </c>
      <c r="BK233" s="37">
        <v>8786.4500000000007</v>
      </c>
      <c r="BL233" s="37">
        <v>214637.18</v>
      </c>
      <c r="BM233" s="37">
        <v>21622.92</v>
      </c>
      <c r="BN233" s="37">
        <v>735.03</v>
      </c>
      <c r="BO233" s="37">
        <v>5374.02</v>
      </c>
      <c r="BP233" s="37">
        <v>7543.71</v>
      </c>
      <c r="BQ233" s="37">
        <v>8894.58</v>
      </c>
      <c r="BR233" s="37">
        <v>2468562.13</v>
      </c>
      <c r="BS233" s="37">
        <v>15612.84</v>
      </c>
      <c r="BT233" s="37">
        <v>46166.48</v>
      </c>
      <c r="BU233" s="37">
        <v>248605.47</v>
      </c>
      <c r="BV233" s="37">
        <v>11394.78</v>
      </c>
      <c r="BW233" s="37">
        <v>23057.97</v>
      </c>
      <c r="BX233" s="37">
        <v>105149.57</v>
      </c>
      <c r="BY233" s="37">
        <v>3039.36</v>
      </c>
      <c r="BZ233" s="37">
        <v>10544.01</v>
      </c>
      <c r="CA233" s="37">
        <v>7174.92</v>
      </c>
      <c r="CB233" s="37">
        <v>5339.64</v>
      </c>
      <c r="CC233" s="37">
        <v>16842.8</v>
      </c>
      <c r="CD233" s="37">
        <v>81679.17</v>
      </c>
      <c r="CE233" s="37">
        <v>58661.25</v>
      </c>
      <c r="CF233" s="37">
        <v>815.58</v>
      </c>
      <c r="CG233" s="37">
        <v>37960.97</v>
      </c>
      <c r="CH233" s="37">
        <v>3062.37</v>
      </c>
      <c r="CI233" s="37">
        <v>18365.97</v>
      </c>
      <c r="CJ233" s="37">
        <v>7499.12</v>
      </c>
      <c r="CK233" s="37">
        <v>901.14</v>
      </c>
      <c r="CL233" s="37">
        <v>8660.2099999999991</v>
      </c>
      <c r="CO233" t="e">
        <f>VLOOKUP(A233,[1]รายการ!$A$14:$D$161,3,FALSE)</f>
        <v>#N/A</v>
      </c>
      <c r="CP233" t="e">
        <f>VLOOKUP(A233,[1]รายการ!$A$14:$D$161,4,FALSE)</f>
        <v>#N/A</v>
      </c>
    </row>
    <row r="234" spans="1:94">
      <c r="A234" s="38" t="s">
        <v>2404</v>
      </c>
      <c r="B234" s="38" t="s">
        <v>2405</v>
      </c>
      <c r="C234" s="37">
        <v>0</v>
      </c>
      <c r="D234" s="37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7">
        <v>0</v>
      </c>
      <c r="M234" s="37">
        <v>0</v>
      </c>
      <c r="N234" s="37">
        <v>0</v>
      </c>
      <c r="O234" s="37">
        <v>0</v>
      </c>
      <c r="P234" s="37">
        <v>0</v>
      </c>
      <c r="Q234" s="37">
        <v>0</v>
      </c>
      <c r="R234" s="37">
        <v>0</v>
      </c>
      <c r="S234" s="37">
        <v>0</v>
      </c>
      <c r="T234" s="37">
        <v>0</v>
      </c>
      <c r="U234" s="37">
        <v>0</v>
      </c>
      <c r="V234" s="37">
        <v>0</v>
      </c>
      <c r="W234" s="37">
        <v>0</v>
      </c>
      <c r="X234" s="37">
        <v>0</v>
      </c>
      <c r="Y234" s="37">
        <v>0</v>
      </c>
      <c r="Z234" s="37">
        <v>0</v>
      </c>
      <c r="AA234" s="37">
        <v>0</v>
      </c>
      <c r="AB234" s="37">
        <v>0</v>
      </c>
      <c r="AC234" s="37">
        <v>0</v>
      </c>
      <c r="AD234" s="37">
        <v>0</v>
      </c>
      <c r="AE234" s="37">
        <v>0</v>
      </c>
      <c r="AF234" s="37">
        <v>0</v>
      </c>
      <c r="AG234" s="37">
        <v>0</v>
      </c>
      <c r="AH234" s="37">
        <v>0</v>
      </c>
      <c r="AI234" s="37">
        <v>0</v>
      </c>
      <c r="AJ234" s="37">
        <v>0</v>
      </c>
      <c r="AK234" s="37">
        <v>0</v>
      </c>
      <c r="AL234" s="37">
        <v>0</v>
      </c>
      <c r="AM234" s="37">
        <v>0</v>
      </c>
      <c r="AN234" s="37">
        <v>0</v>
      </c>
      <c r="AO234" s="37">
        <v>0</v>
      </c>
      <c r="AP234" s="37">
        <v>0</v>
      </c>
      <c r="AQ234" s="37">
        <v>0</v>
      </c>
      <c r="AR234" s="37">
        <v>0</v>
      </c>
      <c r="AS234" s="37">
        <v>0</v>
      </c>
      <c r="AT234" s="37">
        <v>0</v>
      </c>
      <c r="AU234" s="37">
        <v>0</v>
      </c>
      <c r="AV234" s="37">
        <v>0</v>
      </c>
      <c r="AW234" s="37">
        <v>0</v>
      </c>
      <c r="AX234" s="37">
        <v>0</v>
      </c>
      <c r="AY234" s="37">
        <v>0</v>
      </c>
      <c r="AZ234" s="37">
        <v>0</v>
      </c>
      <c r="BA234" s="37">
        <v>0</v>
      </c>
      <c r="BB234" s="37">
        <v>0</v>
      </c>
      <c r="BC234" s="37">
        <v>0</v>
      </c>
      <c r="BD234" s="37">
        <v>0</v>
      </c>
      <c r="BE234" s="37">
        <v>0</v>
      </c>
      <c r="BF234" s="37">
        <v>0</v>
      </c>
      <c r="BG234" s="37">
        <v>0</v>
      </c>
      <c r="BH234" s="37">
        <v>0</v>
      </c>
      <c r="BI234" s="37">
        <v>0</v>
      </c>
      <c r="BJ234" s="37">
        <v>0</v>
      </c>
      <c r="BK234" s="37">
        <v>0</v>
      </c>
      <c r="BL234" s="37">
        <v>0</v>
      </c>
      <c r="BM234" s="37">
        <v>0</v>
      </c>
      <c r="BN234" s="37">
        <v>0</v>
      </c>
      <c r="BO234" s="37">
        <v>0</v>
      </c>
      <c r="BP234" s="37">
        <v>0</v>
      </c>
      <c r="BQ234" s="37">
        <v>0</v>
      </c>
      <c r="BR234" s="37">
        <v>0</v>
      </c>
      <c r="BS234" s="37">
        <v>0</v>
      </c>
      <c r="BT234" s="37">
        <v>0</v>
      </c>
      <c r="BU234" s="37">
        <v>0</v>
      </c>
      <c r="BV234" s="37">
        <v>0</v>
      </c>
      <c r="BW234" s="37">
        <v>0</v>
      </c>
      <c r="BX234" s="37">
        <v>0</v>
      </c>
      <c r="BY234" s="37">
        <v>0</v>
      </c>
      <c r="BZ234" s="37">
        <v>0</v>
      </c>
      <c r="CA234" s="37">
        <v>0</v>
      </c>
      <c r="CB234" s="37">
        <v>0</v>
      </c>
      <c r="CC234" s="37">
        <v>0</v>
      </c>
      <c r="CD234" s="37">
        <v>0</v>
      </c>
      <c r="CE234" s="37">
        <v>0</v>
      </c>
      <c r="CF234" s="37">
        <v>0</v>
      </c>
      <c r="CG234" s="37">
        <v>0</v>
      </c>
      <c r="CH234" s="37">
        <v>0</v>
      </c>
      <c r="CI234" s="37">
        <v>0</v>
      </c>
      <c r="CJ234" s="37">
        <v>0</v>
      </c>
      <c r="CK234" s="37">
        <v>0</v>
      </c>
      <c r="CL234" s="37">
        <v>0</v>
      </c>
      <c r="CO234" t="e">
        <f>VLOOKUP(A234,[1]รายการ!$A$14:$D$161,3,FALSE)</f>
        <v>#N/A</v>
      </c>
      <c r="CP234" t="e">
        <f>VLOOKUP(A234,[1]รายการ!$A$14:$D$161,4,FALSE)</f>
        <v>#N/A</v>
      </c>
    </row>
    <row r="235" spans="1:94">
      <c r="A235" s="38" t="s">
        <v>2406</v>
      </c>
      <c r="B235" s="38" t="s">
        <v>2407</v>
      </c>
      <c r="C235" s="37">
        <v>148004</v>
      </c>
      <c r="D235" s="37">
        <v>0</v>
      </c>
      <c r="E235" s="37">
        <v>240364</v>
      </c>
      <c r="F235" s="37">
        <v>91157</v>
      </c>
      <c r="G235" s="37">
        <v>0</v>
      </c>
      <c r="H235" s="37">
        <v>1114993.42</v>
      </c>
      <c r="I235" s="37">
        <v>4185820.84</v>
      </c>
      <c r="J235" s="37">
        <v>204805.25</v>
      </c>
      <c r="K235" s="37">
        <v>0</v>
      </c>
      <c r="L235" s="37">
        <v>46601</v>
      </c>
      <c r="M235" s="37">
        <v>2714029.79</v>
      </c>
      <c r="N235" s="37">
        <v>0</v>
      </c>
      <c r="O235" s="37">
        <v>5699167.2699999996</v>
      </c>
      <c r="P235" s="37">
        <v>2498199.81</v>
      </c>
      <c r="Q235" s="37">
        <v>4780814.7</v>
      </c>
      <c r="R235" s="37">
        <v>0</v>
      </c>
      <c r="S235" s="37">
        <v>6108553.4199999999</v>
      </c>
      <c r="T235" s="37">
        <v>950074.34</v>
      </c>
      <c r="U235" s="37">
        <v>1350852.36</v>
      </c>
      <c r="V235" s="37">
        <v>580926.5</v>
      </c>
      <c r="W235" s="37">
        <v>990203.41</v>
      </c>
      <c r="X235" s="37">
        <v>1129741.5</v>
      </c>
      <c r="Y235" s="37">
        <v>237642.9</v>
      </c>
      <c r="Z235" s="37">
        <v>409890.23</v>
      </c>
      <c r="AA235" s="37">
        <v>11851.5</v>
      </c>
      <c r="AB235" s="37">
        <v>18945</v>
      </c>
      <c r="AC235" s="37">
        <v>0</v>
      </c>
      <c r="AD235" s="37">
        <v>5812824.7699999996</v>
      </c>
      <c r="AE235" s="37">
        <v>2239944.7400000002</v>
      </c>
      <c r="AF235" s="37">
        <v>144586</v>
      </c>
      <c r="AG235" s="37">
        <v>103935</v>
      </c>
      <c r="AH235" s="37">
        <v>887165</v>
      </c>
      <c r="AI235" s="37">
        <v>1333793.5</v>
      </c>
      <c r="AJ235" s="37">
        <v>45695</v>
      </c>
      <c r="AK235" s="37">
        <v>45111909.310000002</v>
      </c>
      <c r="AL235" s="37">
        <v>394983.25</v>
      </c>
      <c r="AM235" s="37">
        <v>2198042</v>
      </c>
      <c r="AN235" s="37">
        <v>9021305.75</v>
      </c>
      <c r="AO235" s="37">
        <v>153770</v>
      </c>
      <c r="AP235" s="37">
        <v>165599.53</v>
      </c>
      <c r="AQ235" s="37">
        <v>989308.6</v>
      </c>
      <c r="AR235" s="37">
        <v>21234</v>
      </c>
      <c r="AS235" s="37">
        <v>6769715.29</v>
      </c>
      <c r="AT235" s="37">
        <v>2981821.19</v>
      </c>
      <c r="AU235" s="37">
        <v>233068.36</v>
      </c>
      <c r="AV235" s="37">
        <v>513711</v>
      </c>
      <c r="AW235" s="37">
        <v>2989293.75</v>
      </c>
      <c r="AX235" s="37">
        <v>1335145.97</v>
      </c>
      <c r="AY235" s="37">
        <v>690465.75</v>
      </c>
      <c r="AZ235" s="37">
        <v>798863</v>
      </c>
      <c r="BA235" s="37">
        <v>4358627.1500000004</v>
      </c>
      <c r="BB235" s="37">
        <v>476824.88</v>
      </c>
      <c r="BC235" s="37">
        <v>4065094.6</v>
      </c>
      <c r="BD235" s="37">
        <v>589449</v>
      </c>
      <c r="BE235" s="37">
        <v>407165.75</v>
      </c>
      <c r="BF235" s="37">
        <v>240621</v>
      </c>
      <c r="BG235" s="37">
        <v>10041760.09</v>
      </c>
      <c r="BH235" s="37">
        <v>410</v>
      </c>
      <c r="BI235" s="37">
        <v>111641</v>
      </c>
      <c r="BJ235" s="37">
        <v>420827</v>
      </c>
      <c r="BK235" s="37">
        <v>4215809.3499999996</v>
      </c>
      <c r="BL235" s="37">
        <v>37856</v>
      </c>
      <c r="BM235" s="37">
        <v>0</v>
      </c>
      <c r="BN235" s="37">
        <v>0</v>
      </c>
      <c r="BO235" s="37">
        <v>11940</v>
      </c>
      <c r="BP235" s="37">
        <v>0</v>
      </c>
      <c r="BQ235" s="37">
        <v>24791</v>
      </c>
      <c r="BR235" s="37">
        <v>1280154</v>
      </c>
      <c r="BS235" s="37">
        <v>2070594</v>
      </c>
      <c r="BT235" s="37">
        <v>4842337.42</v>
      </c>
      <c r="BU235" s="37">
        <v>927492.6</v>
      </c>
      <c r="BV235" s="37">
        <v>420826</v>
      </c>
      <c r="BW235" s="37">
        <v>241217.5</v>
      </c>
      <c r="BX235" s="37">
        <v>389382.65</v>
      </c>
      <c r="BY235" s="37">
        <v>274837.28000000003</v>
      </c>
      <c r="BZ235" s="37">
        <v>265107.90000000002</v>
      </c>
      <c r="CA235" s="37">
        <v>488997</v>
      </c>
      <c r="CB235" s="37">
        <v>64041.5</v>
      </c>
      <c r="CC235" s="37">
        <v>1390775.75</v>
      </c>
      <c r="CD235" s="37">
        <v>3904623.51</v>
      </c>
      <c r="CE235" s="37">
        <v>1616552</v>
      </c>
      <c r="CF235" s="37">
        <v>442135</v>
      </c>
      <c r="CG235" s="37">
        <v>1855104</v>
      </c>
      <c r="CH235" s="37">
        <v>166522.18</v>
      </c>
      <c r="CI235" s="37">
        <v>2945386</v>
      </c>
      <c r="CJ235" s="37">
        <v>1108762.96</v>
      </c>
      <c r="CK235" s="37">
        <v>2242361.64</v>
      </c>
      <c r="CL235" s="37">
        <v>2496147.35</v>
      </c>
      <c r="CO235" t="e">
        <f>VLOOKUP(A235,[1]รายการ!$A$14:$D$161,3,FALSE)</f>
        <v>#N/A</v>
      </c>
      <c r="CP235" t="e">
        <f>VLOOKUP(A235,[1]รายการ!$A$14:$D$161,4,FALSE)</f>
        <v>#N/A</v>
      </c>
    </row>
    <row r="236" spans="1:94">
      <c r="A236" s="38" t="s">
        <v>2408</v>
      </c>
      <c r="B236" s="38" t="s">
        <v>2409</v>
      </c>
      <c r="C236" s="37">
        <v>0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  <c r="O236" s="37">
        <v>3</v>
      </c>
      <c r="P236" s="37">
        <v>0</v>
      </c>
      <c r="Q236" s="37">
        <v>0</v>
      </c>
      <c r="R236" s="37">
        <v>0</v>
      </c>
      <c r="S236" s="37">
        <v>0</v>
      </c>
      <c r="T236" s="37">
        <v>0</v>
      </c>
      <c r="U236" s="37">
        <v>0</v>
      </c>
      <c r="V236" s="37">
        <v>0</v>
      </c>
      <c r="W236" s="37">
        <v>0</v>
      </c>
      <c r="X236" s="37">
        <v>0</v>
      </c>
      <c r="Y236" s="37">
        <v>0</v>
      </c>
      <c r="Z236" s="37">
        <v>0</v>
      </c>
      <c r="AA236" s="37">
        <v>0</v>
      </c>
      <c r="AB236" s="37">
        <v>0</v>
      </c>
      <c r="AC236" s="37">
        <v>0</v>
      </c>
      <c r="AD236" s="37">
        <v>0</v>
      </c>
      <c r="AE236" s="37">
        <v>0</v>
      </c>
      <c r="AF236" s="37">
        <v>0</v>
      </c>
      <c r="AG236" s="37">
        <v>0</v>
      </c>
      <c r="AH236" s="37">
        <v>0</v>
      </c>
      <c r="AI236" s="37">
        <v>0</v>
      </c>
      <c r="AJ236" s="37">
        <v>0</v>
      </c>
      <c r="AK236" s="37">
        <v>0</v>
      </c>
      <c r="AL236" s="37">
        <v>0</v>
      </c>
      <c r="AM236" s="37">
        <v>0</v>
      </c>
      <c r="AN236" s="37">
        <v>0</v>
      </c>
      <c r="AO236" s="37">
        <v>0</v>
      </c>
      <c r="AP236" s="37">
        <v>0</v>
      </c>
      <c r="AQ236" s="37">
        <v>0</v>
      </c>
      <c r="AR236" s="37">
        <v>0</v>
      </c>
      <c r="AS236" s="37">
        <v>0</v>
      </c>
      <c r="AT236" s="37">
        <v>0</v>
      </c>
      <c r="AU236" s="37">
        <v>0</v>
      </c>
      <c r="AV236" s="37">
        <v>0</v>
      </c>
      <c r="AW236" s="37">
        <v>0</v>
      </c>
      <c r="AX236" s="37">
        <v>0</v>
      </c>
      <c r="AY236" s="37">
        <v>0</v>
      </c>
      <c r="AZ236" s="37">
        <v>0</v>
      </c>
      <c r="BA236" s="37">
        <v>0</v>
      </c>
      <c r="BB236" s="37">
        <v>0</v>
      </c>
      <c r="BC236" s="37">
        <v>0</v>
      </c>
      <c r="BD236" s="37">
        <v>0</v>
      </c>
      <c r="BE236" s="37">
        <v>0</v>
      </c>
      <c r="BF236" s="37">
        <v>0</v>
      </c>
      <c r="BG236" s="37">
        <v>0</v>
      </c>
      <c r="BH236" s="37">
        <v>0</v>
      </c>
      <c r="BI236" s="37">
        <v>0</v>
      </c>
      <c r="BJ236" s="37">
        <v>0</v>
      </c>
      <c r="BK236" s="37">
        <v>0</v>
      </c>
      <c r="BL236" s="37">
        <v>0</v>
      </c>
      <c r="BM236" s="37">
        <v>0</v>
      </c>
      <c r="BN236" s="37">
        <v>0</v>
      </c>
      <c r="BO236" s="37">
        <v>0</v>
      </c>
      <c r="BP236" s="37">
        <v>0</v>
      </c>
      <c r="BQ236" s="37">
        <v>0</v>
      </c>
      <c r="BR236" s="37">
        <v>0</v>
      </c>
      <c r="BS236" s="37">
        <v>0</v>
      </c>
      <c r="BT236" s="37">
        <v>0</v>
      </c>
      <c r="BU236" s="37">
        <v>0</v>
      </c>
      <c r="BV236" s="37">
        <v>0</v>
      </c>
      <c r="BW236" s="37">
        <v>0</v>
      </c>
      <c r="BX236" s="37">
        <v>0</v>
      </c>
      <c r="BY236" s="37">
        <v>0</v>
      </c>
      <c r="BZ236" s="37">
        <v>0</v>
      </c>
      <c r="CA236" s="37">
        <v>0</v>
      </c>
      <c r="CB236" s="37">
        <v>0</v>
      </c>
      <c r="CC236" s="37">
        <v>0</v>
      </c>
      <c r="CD236" s="37">
        <v>0</v>
      </c>
      <c r="CE236" s="37">
        <v>0</v>
      </c>
      <c r="CF236" s="37">
        <v>0</v>
      </c>
      <c r="CG236" s="37">
        <v>0</v>
      </c>
      <c r="CH236" s="37">
        <v>0</v>
      </c>
      <c r="CI236" s="37">
        <v>0</v>
      </c>
      <c r="CJ236" s="37">
        <v>0</v>
      </c>
      <c r="CK236" s="37">
        <v>0</v>
      </c>
      <c r="CL236" s="37">
        <v>0</v>
      </c>
      <c r="CO236" t="e">
        <f>VLOOKUP(A236,[1]รายการ!$A$14:$D$161,3,FALSE)</f>
        <v>#N/A</v>
      </c>
      <c r="CP236" t="e">
        <f>VLOOKUP(A236,[1]รายการ!$A$14:$D$161,4,FALSE)</f>
        <v>#N/A</v>
      </c>
    </row>
    <row r="237" spans="1:94">
      <c r="A237" s="38" t="s">
        <v>2410</v>
      </c>
      <c r="B237" s="38" t="s">
        <v>2411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0</v>
      </c>
      <c r="T237" s="37">
        <v>0</v>
      </c>
      <c r="U237" s="37">
        <v>0</v>
      </c>
      <c r="V237" s="37">
        <v>0</v>
      </c>
      <c r="W237" s="37">
        <v>0</v>
      </c>
      <c r="X237" s="37">
        <v>0</v>
      </c>
      <c r="Y237" s="37">
        <v>0</v>
      </c>
      <c r="Z237" s="37">
        <v>0</v>
      </c>
      <c r="AA237" s="37">
        <v>0</v>
      </c>
      <c r="AB237" s="37">
        <v>0</v>
      </c>
      <c r="AC237" s="37">
        <v>0</v>
      </c>
      <c r="AD237" s="37">
        <v>0</v>
      </c>
      <c r="AE237" s="37">
        <v>0</v>
      </c>
      <c r="AF237" s="37">
        <v>0</v>
      </c>
      <c r="AG237" s="37">
        <v>0</v>
      </c>
      <c r="AH237" s="37">
        <v>0</v>
      </c>
      <c r="AI237" s="37">
        <v>0</v>
      </c>
      <c r="AJ237" s="37">
        <v>0</v>
      </c>
      <c r="AK237" s="37">
        <v>0</v>
      </c>
      <c r="AL237" s="37">
        <v>0</v>
      </c>
      <c r="AM237" s="37">
        <v>0</v>
      </c>
      <c r="AN237" s="37">
        <v>0</v>
      </c>
      <c r="AO237" s="37">
        <v>0</v>
      </c>
      <c r="AP237" s="37">
        <v>0</v>
      </c>
      <c r="AQ237" s="37">
        <v>0</v>
      </c>
      <c r="AR237" s="37">
        <v>0</v>
      </c>
      <c r="AS237" s="37">
        <v>0</v>
      </c>
      <c r="AT237" s="37">
        <v>0</v>
      </c>
      <c r="AU237" s="37">
        <v>0</v>
      </c>
      <c r="AV237" s="37">
        <v>0</v>
      </c>
      <c r="AW237" s="37">
        <v>0</v>
      </c>
      <c r="AX237" s="37">
        <v>0</v>
      </c>
      <c r="AY237" s="37">
        <v>0</v>
      </c>
      <c r="AZ237" s="37">
        <v>0</v>
      </c>
      <c r="BA237" s="37">
        <v>0</v>
      </c>
      <c r="BB237" s="37">
        <v>0</v>
      </c>
      <c r="BC237" s="37">
        <v>0</v>
      </c>
      <c r="BD237" s="37">
        <v>0</v>
      </c>
      <c r="BE237" s="37">
        <v>0</v>
      </c>
      <c r="BF237" s="37">
        <v>0</v>
      </c>
      <c r="BG237" s="37">
        <v>0</v>
      </c>
      <c r="BH237" s="37">
        <v>0</v>
      </c>
      <c r="BI237" s="37">
        <v>0</v>
      </c>
      <c r="BJ237" s="37">
        <v>0</v>
      </c>
      <c r="BK237" s="37">
        <v>0</v>
      </c>
      <c r="BL237" s="37">
        <v>0</v>
      </c>
      <c r="BM237" s="37">
        <v>0</v>
      </c>
      <c r="BN237" s="37">
        <v>0</v>
      </c>
      <c r="BO237" s="37">
        <v>0</v>
      </c>
      <c r="BP237" s="37">
        <v>0</v>
      </c>
      <c r="BQ237" s="37">
        <v>0</v>
      </c>
      <c r="BR237" s="37">
        <v>0</v>
      </c>
      <c r="BS237" s="37">
        <v>0</v>
      </c>
      <c r="BT237" s="37">
        <v>0</v>
      </c>
      <c r="BU237" s="37">
        <v>0</v>
      </c>
      <c r="BV237" s="37">
        <v>0</v>
      </c>
      <c r="BW237" s="37">
        <v>0</v>
      </c>
      <c r="BX237" s="37">
        <v>0</v>
      </c>
      <c r="BY237" s="37">
        <v>0</v>
      </c>
      <c r="BZ237" s="37">
        <v>0</v>
      </c>
      <c r="CA237" s="37">
        <v>0</v>
      </c>
      <c r="CB237" s="37">
        <v>0</v>
      </c>
      <c r="CC237" s="37">
        <v>0</v>
      </c>
      <c r="CD237" s="37">
        <v>0</v>
      </c>
      <c r="CE237" s="37">
        <v>0</v>
      </c>
      <c r="CF237" s="37">
        <v>0</v>
      </c>
      <c r="CG237" s="37">
        <v>0</v>
      </c>
      <c r="CH237" s="37">
        <v>0</v>
      </c>
      <c r="CI237" s="37">
        <v>1</v>
      </c>
      <c r="CJ237" s="37">
        <v>0</v>
      </c>
      <c r="CK237" s="37">
        <v>0</v>
      </c>
      <c r="CL237" s="37">
        <v>0</v>
      </c>
      <c r="CO237" t="e">
        <f>VLOOKUP(A237,[1]รายการ!$A$14:$D$161,3,FALSE)</f>
        <v>#N/A</v>
      </c>
      <c r="CP237" t="e">
        <f>VLOOKUP(A237,[1]รายการ!$A$14:$D$161,4,FALSE)</f>
        <v>#N/A</v>
      </c>
    </row>
    <row r="238" spans="1:94">
      <c r="A238" s="38" t="s">
        <v>2412</v>
      </c>
      <c r="B238" s="38" t="s">
        <v>2413</v>
      </c>
      <c r="C238" s="37">
        <v>0</v>
      </c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37">
        <v>0</v>
      </c>
      <c r="U238" s="37">
        <v>0</v>
      </c>
      <c r="V238" s="37">
        <v>0</v>
      </c>
      <c r="W238" s="37">
        <v>0</v>
      </c>
      <c r="X238" s="37">
        <v>0</v>
      </c>
      <c r="Y238" s="37">
        <v>0</v>
      </c>
      <c r="Z238" s="37">
        <v>0</v>
      </c>
      <c r="AA238" s="37">
        <v>0</v>
      </c>
      <c r="AB238" s="37">
        <v>0</v>
      </c>
      <c r="AC238" s="37">
        <v>0</v>
      </c>
      <c r="AD238" s="37">
        <v>0</v>
      </c>
      <c r="AE238" s="37">
        <v>0</v>
      </c>
      <c r="AF238" s="37">
        <v>0</v>
      </c>
      <c r="AG238" s="37">
        <v>0</v>
      </c>
      <c r="AH238" s="37">
        <v>0</v>
      </c>
      <c r="AI238" s="37">
        <v>0</v>
      </c>
      <c r="AJ238" s="37">
        <v>0</v>
      </c>
      <c r="AK238" s="37">
        <v>0</v>
      </c>
      <c r="AL238" s="37">
        <v>0</v>
      </c>
      <c r="AM238" s="37">
        <v>0</v>
      </c>
      <c r="AN238" s="37">
        <v>0</v>
      </c>
      <c r="AO238" s="37">
        <v>0</v>
      </c>
      <c r="AP238" s="37">
        <v>0</v>
      </c>
      <c r="AQ238" s="37">
        <v>0</v>
      </c>
      <c r="AR238" s="37">
        <v>0</v>
      </c>
      <c r="AS238" s="37">
        <v>0</v>
      </c>
      <c r="AT238" s="37">
        <v>0</v>
      </c>
      <c r="AU238" s="37">
        <v>0</v>
      </c>
      <c r="AV238" s="37">
        <v>0</v>
      </c>
      <c r="AW238" s="37">
        <v>0</v>
      </c>
      <c r="AX238" s="37">
        <v>0</v>
      </c>
      <c r="AY238" s="37">
        <v>0</v>
      </c>
      <c r="AZ238" s="37">
        <v>0</v>
      </c>
      <c r="BA238" s="37">
        <v>0</v>
      </c>
      <c r="BB238" s="37">
        <v>0</v>
      </c>
      <c r="BC238" s="37">
        <v>0</v>
      </c>
      <c r="BD238" s="37">
        <v>0</v>
      </c>
      <c r="BE238" s="37">
        <v>0</v>
      </c>
      <c r="BF238" s="37">
        <v>0</v>
      </c>
      <c r="BG238" s="37">
        <v>0</v>
      </c>
      <c r="BH238" s="37">
        <v>0</v>
      </c>
      <c r="BI238" s="37">
        <v>0</v>
      </c>
      <c r="BJ238" s="37">
        <v>0</v>
      </c>
      <c r="BK238" s="37">
        <v>0</v>
      </c>
      <c r="BL238" s="37">
        <v>0</v>
      </c>
      <c r="BM238" s="37">
        <v>0</v>
      </c>
      <c r="BN238" s="37">
        <v>0</v>
      </c>
      <c r="BO238" s="37">
        <v>0</v>
      </c>
      <c r="BP238" s="37">
        <v>0</v>
      </c>
      <c r="BQ238" s="37">
        <v>0</v>
      </c>
      <c r="BR238" s="37">
        <v>0</v>
      </c>
      <c r="BS238" s="37">
        <v>0</v>
      </c>
      <c r="BT238" s="37">
        <v>0</v>
      </c>
      <c r="BU238" s="37">
        <v>0</v>
      </c>
      <c r="BV238" s="37">
        <v>0</v>
      </c>
      <c r="BW238" s="37">
        <v>0</v>
      </c>
      <c r="BX238" s="37">
        <v>0</v>
      </c>
      <c r="BY238" s="37">
        <v>0</v>
      </c>
      <c r="BZ238" s="37">
        <v>0</v>
      </c>
      <c r="CA238" s="37">
        <v>0</v>
      </c>
      <c r="CB238" s="37">
        <v>0</v>
      </c>
      <c r="CC238" s="37">
        <v>0</v>
      </c>
      <c r="CD238" s="37">
        <v>0</v>
      </c>
      <c r="CE238" s="37">
        <v>0</v>
      </c>
      <c r="CF238" s="37">
        <v>0</v>
      </c>
      <c r="CG238" s="37">
        <v>0</v>
      </c>
      <c r="CH238" s="37">
        <v>0</v>
      </c>
      <c r="CI238" s="37">
        <v>0</v>
      </c>
      <c r="CJ238" s="37">
        <v>0</v>
      </c>
      <c r="CK238" s="37">
        <v>0</v>
      </c>
      <c r="CL238" s="37">
        <v>0</v>
      </c>
      <c r="CO238" t="e">
        <f>VLOOKUP(A238,[1]รายการ!$A$14:$D$161,3,FALSE)</f>
        <v>#N/A</v>
      </c>
      <c r="CP238" t="e">
        <f>VLOOKUP(A238,[1]รายการ!$A$14:$D$161,4,FALSE)</f>
        <v>#N/A</v>
      </c>
    </row>
    <row r="239" spans="1:94">
      <c r="A239" s="38" t="s">
        <v>2414</v>
      </c>
      <c r="B239" s="38" t="s">
        <v>2415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  <c r="O239" s="37">
        <v>109750.12</v>
      </c>
      <c r="P239" s="37">
        <v>0</v>
      </c>
      <c r="Q239" s="37">
        <v>0</v>
      </c>
      <c r="R239" s="37">
        <v>0</v>
      </c>
      <c r="S239" s="37">
        <v>0</v>
      </c>
      <c r="T239" s="37">
        <v>0</v>
      </c>
      <c r="U239" s="37">
        <v>0</v>
      </c>
      <c r="V239" s="37">
        <v>0</v>
      </c>
      <c r="W239" s="37">
        <v>0</v>
      </c>
      <c r="X239" s="37">
        <v>0</v>
      </c>
      <c r="Y239" s="37">
        <v>0</v>
      </c>
      <c r="Z239" s="37">
        <v>0</v>
      </c>
      <c r="AA239" s="37">
        <v>0</v>
      </c>
      <c r="AB239" s="37">
        <v>0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0</v>
      </c>
      <c r="AJ239" s="37">
        <v>0</v>
      </c>
      <c r="AK239" s="37">
        <v>0</v>
      </c>
      <c r="AL239" s="37">
        <v>0</v>
      </c>
      <c r="AM239" s="37">
        <v>0</v>
      </c>
      <c r="AN239" s="37">
        <v>0</v>
      </c>
      <c r="AO239" s="37">
        <v>0</v>
      </c>
      <c r="AP239" s="37">
        <v>0</v>
      </c>
      <c r="AQ239" s="37">
        <v>0</v>
      </c>
      <c r="AR239" s="37">
        <v>0</v>
      </c>
      <c r="AS239" s="37">
        <v>0</v>
      </c>
      <c r="AT239" s="37">
        <v>0</v>
      </c>
      <c r="AU239" s="37">
        <v>0</v>
      </c>
      <c r="AV239" s="37">
        <v>0</v>
      </c>
      <c r="AW239" s="37">
        <v>0</v>
      </c>
      <c r="AX239" s="37">
        <v>0</v>
      </c>
      <c r="AY239" s="37">
        <v>0</v>
      </c>
      <c r="AZ239" s="37">
        <v>0</v>
      </c>
      <c r="BA239" s="37">
        <v>0</v>
      </c>
      <c r="BB239" s="37">
        <v>0</v>
      </c>
      <c r="BC239" s="37">
        <v>0</v>
      </c>
      <c r="BD239" s="37">
        <v>0</v>
      </c>
      <c r="BE239" s="37">
        <v>0</v>
      </c>
      <c r="BF239" s="37">
        <v>0</v>
      </c>
      <c r="BG239" s="37">
        <v>0</v>
      </c>
      <c r="BH239" s="37">
        <v>0</v>
      </c>
      <c r="BI239" s="37">
        <v>0</v>
      </c>
      <c r="BJ239" s="37">
        <v>0</v>
      </c>
      <c r="BK239" s="37">
        <v>0</v>
      </c>
      <c r="BL239" s="37">
        <v>0</v>
      </c>
      <c r="BM239" s="37">
        <v>0</v>
      </c>
      <c r="BN239" s="37">
        <v>0</v>
      </c>
      <c r="BO239" s="37">
        <v>0</v>
      </c>
      <c r="BP239" s="37">
        <v>0</v>
      </c>
      <c r="BQ239" s="37">
        <v>0</v>
      </c>
      <c r="BR239" s="37">
        <v>0</v>
      </c>
      <c r="BS239" s="37">
        <v>0</v>
      </c>
      <c r="BT239" s="37">
        <v>0</v>
      </c>
      <c r="BU239" s="37">
        <v>0</v>
      </c>
      <c r="BV239" s="37">
        <v>0</v>
      </c>
      <c r="BW239" s="37">
        <v>0</v>
      </c>
      <c r="BX239" s="37">
        <v>0</v>
      </c>
      <c r="BY239" s="37">
        <v>0</v>
      </c>
      <c r="BZ239" s="37">
        <v>0</v>
      </c>
      <c r="CA239" s="37">
        <v>0</v>
      </c>
      <c r="CB239" s="37">
        <v>0</v>
      </c>
      <c r="CC239" s="37">
        <v>0</v>
      </c>
      <c r="CD239" s="37">
        <v>0</v>
      </c>
      <c r="CE239" s="37">
        <v>0</v>
      </c>
      <c r="CF239" s="37">
        <v>0</v>
      </c>
      <c r="CG239" s="37">
        <v>0</v>
      </c>
      <c r="CH239" s="37">
        <v>0</v>
      </c>
      <c r="CI239" s="37">
        <v>0</v>
      </c>
      <c r="CJ239" s="37">
        <v>0</v>
      </c>
      <c r="CK239" s="37">
        <v>0</v>
      </c>
      <c r="CL239" s="37">
        <v>0</v>
      </c>
      <c r="CO239" t="e">
        <f>VLOOKUP(A239,[1]รายการ!$A$14:$D$161,3,FALSE)</f>
        <v>#N/A</v>
      </c>
      <c r="CP239" t="e">
        <f>VLOOKUP(A239,[1]รายการ!$A$14:$D$161,4,FALSE)</f>
        <v>#N/A</v>
      </c>
    </row>
    <row r="240" spans="1:94">
      <c r="A240" s="38" t="s">
        <v>2416</v>
      </c>
      <c r="B240" s="38" t="s">
        <v>2417</v>
      </c>
      <c r="C240" s="37">
        <v>0</v>
      </c>
      <c r="D240" s="37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37">
        <v>0</v>
      </c>
      <c r="U240" s="37">
        <v>0</v>
      </c>
      <c r="V240" s="37">
        <v>0</v>
      </c>
      <c r="W240" s="37">
        <v>0</v>
      </c>
      <c r="X240" s="37">
        <v>0</v>
      </c>
      <c r="Y240" s="37">
        <v>0</v>
      </c>
      <c r="Z240" s="37">
        <v>0</v>
      </c>
      <c r="AA240" s="37">
        <v>0</v>
      </c>
      <c r="AB240" s="37">
        <v>0</v>
      </c>
      <c r="AC240" s="37">
        <v>0</v>
      </c>
      <c r="AD240" s="37">
        <v>0</v>
      </c>
      <c r="AE240" s="37">
        <v>0</v>
      </c>
      <c r="AF240" s="37">
        <v>0</v>
      </c>
      <c r="AG240" s="37">
        <v>0</v>
      </c>
      <c r="AH240" s="37">
        <v>0</v>
      </c>
      <c r="AI240" s="37">
        <v>0</v>
      </c>
      <c r="AJ240" s="37">
        <v>0</v>
      </c>
      <c r="AK240" s="37">
        <v>0</v>
      </c>
      <c r="AL240" s="37">
        <v>0</v>
      </c>
      <c r="AM240" s="37">
        <v>0</v>
      </c>
      <c r="AN240" s="37">
        <v>0</v>
      </c>
      <c r="AO240" s="37">
        <v>0</v>
      </c>
      <c r="AP240" s="37">
        <v>0</v>
      </c>
      <c r="AQ240" s="37">
        <v>0</v>
      </c>
      <c r="AR240" s="37">
        <v>0</v>
      </c>
      <c r="AS240" s="37">
        <v>0</v>
      </c>
      <c r="AT240" s="37">
        <v>0</v>
      </c>
      <c r="AU240" s="37">
        <v>0</v>
      </c>
      <c r="AV240" s="37">
        <v>0</v>
      </c>
      <c r="AW240" s="37">
        <v>0</v>
      </c>
      <c r="AX240" s="37">
        <v>0</v>
      </c>
      <c r="AY240" s="37">
        <v>0</v>
      </c>
      <c r="AZ240" s="37">
        <v>0</v>
      </c>
      <c r="BA240" s="37">
        <v>0</v>
      </c>
      <c r="BB240" s="37">
        <v>0</v>
      </c>
      <c r="BC240" s="37">
        <v>0</v>
      </c>
      <c r="BD240" s="37">
        <v>0</v>
      </c>
      <c r="BE240" s="37">
        <v>0</v>
      </c>
      <c r="BF240" s="37">
        <v>0</v>
      </c>
      <c r="BG240" s="37">
        <v>0</v>
      </c>
      <c r="BH240" s="37">
        <v>0</v>
      </c>
      <c r="BI240" s="37">
        <v>0</v>
      </c>
      <c r="BJ240" s="37">
        <v>0</v>
      </c>
      <c r="BK240" s="37">
        <v>0</v>
      </c>
      <c r="BL240" s="37">
        <v>0</v>
      </c>
      <c r="BM240" s="37">
        <v>0</v>
      </c>
      <c r="BN240" s="37">
        <v>0</v>
      </c>
      <c r="BO240" s="37">
        <v>0</v>
      </c>
      <c r="BP240" s="37">
        <v>0</v>
      </c>
      <c r="BQ240" s="37">
        <v>0</v>
      </c>
      <c r="BR240" s="37">
        <v>0</v>
      </c>
      <c r="BS240" s="37">
        <v>0</v>
      </c>
      <c r="BT240" s="37">
        <v>0</v>
      </c>
      <c r="BU240" s="37">
        <v>0</v>
      </c>
      <c r="BV240" s="37">
        <v>0</v>
      </c>
      <c r="BW240" s="37">
        <v>0</v>
      </c>
      <c r="BX240" s="37">
        <v>0</v>
      </c>
      <c r="BY240" s="37">
        <v>0</v>
      </c>
      <c r="BZ240" s="37">
        <v>0</v>
      </c>
      <c r="CA240" s="37">
        <v>0</v>
      </c>
      <c r="CB240" s="37">
        <v>0</v>
      </c>
      <c r="CC240" s="37">
        <v>0</v>
      </c>
      <c r="CD240" s="37">
        <v>0</v>
      </c>
      <c r="CE240" s="37">
        <v>0</v>
      </c>
      <c r="CF240" s="37">
        <v>0</v>
      </c>
      <c r="CG240" s="37">
        <v>0</v>
      </c>
      <c r="CH240" s="37">
        <v>0</v>
      </c>
      <c r="CI240" s="37">
        <v>0</v>
      </c>
      <c r="CJ240" s="37">
        <v>0</v>
      </c>
      <c r="CK240" s="37">
        <v>0</v>
      </c>
      <c r="CL240" s="37">
        <v>0</v>
      </c>
      <c r="CO240" t="e">
        <f>VLOOKUP(A240,[1]รายการ!$A$14:$D$161,3,FALSE)</f>
        <v>#N/A</v>
      </c>
      <c r="CP240" t="e">
        <f>VLOOKUP(A240,[1]รายการ!$A$14:$D$161,4,FALSE)</f>
        <v>#N/A</v>
      </c>
    </row>
    <row r="241" spans="1:94">
      <c r="A241" s="38" t="s">
        <v>2418</v>
      </c>
      <c r="B241" s="38" t="s">
        <v>2419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  <c r="O241" s="37">
        <v>1</v>
      </c>
      <c r="P241" s="37">
        <v>0</v>
      </c>
      <c r="Q241" s="37">
        <v>0</v>
      </c>
      <c r="R241" s="37">
        <v>0</v>
      </c>
      <c r="S241" s="37">
        <v>0</v>
      </c>
      <c r="T241" s="37">
        <v>0</v>
      </c>
      <c r="U241" s="37">
        <v>0</v>
      </c>
      <c r="V241" s="37">
        <v>0</v>
      </c>
      <c r="W241" s="37">
        <v>0</v>
      </c>
      <c r="X241" s="37">
        <v>0</v>
      </c>
      <c r="Y241" s="37">
        <v>0</v>
      </c>
      <c r="Z241" s="37">
        <v>0</v>
      </c>
      <c r="AA241" s="37">
        <v>0</v>
      </c>
      <c r="AB241" s="37">
        <v>0</v>
      </c>
      <c r="AC241" s="37">
        <v>0</v>
      </c>
      <c r="AD241" s="37">
        <v>0</v>
      </c>
      <c r="AE241" s="37">
        <v>0</v>
      </c>
      <c r="AF241" s="37">
        <v>0</v>
      </c>
      <c r="AG241" s="37">
        <v>0</v>
      </c>
      <c r="AH241" s="37">
        <v>0</v>
      </c>
      <c r="AI241" s="37">
        <v>0</v>
      </c>
      <c r="AJ241" s="37">
        <v>0</v>
      </c>
      <c r="AK241" s="37">
        <v>0</v>
      </c>
      <c r="AL241" s="37">
        <v>0</v>
      </c>
      <c r="AM241" s="37">
        <v>0</v>
      </c>
      <c r="AN241" s="37">
        <v>0</v>
      </c>
      <c r="AO241" s="37">
        <v>0</v>
      </c>
      <c r="AP241" s="37">
        <v>0</v>
      </c>
      <c r="AQ241" s="37">
        <v>0</v>
      </c>
      <c r="AR241" s="37">
        <v>0</v>
      </c>
      <c r="AS241" s="37">
        <v>3</v>
      </c>
      <c r="AT241" s="37">
        <v>0</v>
      </c>
      <c r="AU241" s="37">
        <v>0</v>
      </c>
      <c r="AV241" s="37">
        <v>0</v>
      </c>
      <c r="AW241" s="37">
        <v>0</v>
      </c>
      <c r="AX241" s="37">
        <v>0</v>
      </c>
      <c r="AY241" s="37">
        <v>0</v>
      </c>
      <c r="AZ241" s="37">
        <v>0</v>
      </c>
      <c r="BA241" s="37">
        <v>0</v>
      </c>
      <c r="BB241" s="37">
        <v>0</v>
      </c>
      <c r="BC241" s="37">
        <v>0</v>
      </c>
      <c r="BD241" s="37">
        <v>0</v>
      </c>
      <c r="BE241" s="37">
        <v>83</v>
      </c>
      <c r="BF241" s="37">
        <v>0</v>
      </c>
      <c r="BG241" s="37">
        <v>18</v>
      </c>
      <c r="BH241" s="37">
        <v>0</v>
      </c>
      <c r="BI241" s="37">
        <v>0</v>
      </c>
      <c r="BJ241" s="37">
        <v>0</v>
      </c>
      <c r="BK241" s="37">
        <v>0</v>
      </c>
      <c r="BL241" s="37">
        <v>0</v>
      </c>
      <c r="BM241" s="37">
        <v>0</v>
      </c>
      <c r="BN241" s="37">
        <v>0</v>
      </c>
      <c r="BO241" s="37">
        <v>0</v>
      </c>
      <c r="BP241" s="37">
        <v>0</v>
      </c>
      <c r="BQ241" s="37">
        <v>0</v>
      </c>
      <c r="BR241" s="37">
        <v>0</v>
      </c>
      <c r="BS241" s="37">
        <v>0</v>
      </c>
      <c r="BT241" s="37">
        <v>0</v>
      </c>
      <c r="BU241" s="37">
        <v>13</v>
      </c>
      <c r="BV241" s="37">
        <v>0</v>
      </c>
      <c r="BW241" s="37">
        <v>0</v>
      </c>
      <c r="BX241" s="37">
        <v>0</v>
      </c>
      <c r="BY241" s="37">
        <v>10</v>
      </c>
      <c r="BZ241" s="37">
        <v>0</v>
      </c>
      <c r="CA241" s="37">
        <v>0</v>
      </c>
      <c r="CB241" s="37">
        <v>0</v>
      </c>
      <c r="CC241" s="37">
        <v>0</v>
      </c>
      <c r="CD241" s="37">
        <v>1</v>
      </c>
      <c r="CE241" s="37">
        <v>9</v>
      </c>
      <c r="CF241" s="37">
        <v>0</v>
      </c>
      <c r="CG241" s="37">
        <v>0</v>
      </c>
      <c r="CH241" s="37">
        <v>0</v>
      </c>
      <c r="CI241" s="37">
        <v>0</v>
      </c>
      <c r="CJ241" s="37">
        <v>0</v>
      </c>
      <c r="CK241" s="37">
        <v>0</v>
      </c>
      <c r="CL241" s="37">
        <v>0</v>
      </c>
      <c r="CO241" t="e">
        <f>VLOOKUP(A241,[1]รายการ!$A$14:$D$161,3,FALSE)</f>
        <v>#N/A</v>
      </c>
      <c r="CP241" t="e">
        <f>VLOOKUP(A241,[1]รายการ!$A$14:$D$161,4,FALSE)</f>
        <v>#N/A</v>
      </c>
    </row>
    <row r="242" spans="1:94">
      <c r="A242" s="38" t="s">
        <v>2420</v>
      </c>
      <c r="B242" s="38" t="s">
        <v>2421</v>
      </c>
      <c r="C242" s="37">
        <v>0</v>
      </c>
      <c r="D242" s="37">
        <v>0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0</v>
      </c>
      <c r="W242" s="37">
        <v>0</v>
      </c>
      <c r="X242" s="37">
        <v>0</v>
      </c>
      <c r="Y242" s="37">
        <v>0</v>
      </c>
      <c r="Z242" s="37">
        <v>0</v>
      </c>
      <c r="AA242" s="37">
        <v>0</v>
      </c>
      <c r="AB242" s="37">
        <v>0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0</v>
      </c>
      <c r="AJ242" s="37">
        <v>0</v>
      </c>
      <c r="AK242" s="37">
        <v>0</v>
      </c>
      <c r="AL242" s="37">
        <v>2</v>
      </c>
      <c r="AM242" s="37">
        <v>0</v>
      </c>
      <c r="AN242" s="37">
        <v>0</v>
      </c>
      <c r="AO242" s="37">
        <v>0</v>
      </c>
      <c r="AP242" s="37">
        <v>0</v>
      </c>
      <c r="AQ242" s="37">
        <v>0</v>
      </c>
      <c r="AR242" s="37">
        <v>0</v>
      </c>
      <c r="AS242" s="37">
        <v>0</v>
      </c>
      <c r="AT242" s="37">
        <v>0</v>
      </c>
      <c r="AU242" s="37">
        <v>0</v>
      </c>
      <c r="AV242" s="37">
        <v>0</v>
      </c>
      <c r="AW242" s="37">
        <v>0</v>
      </c>
      <c r="AX242" s="37">
        <v>0</v>
      </c>
      <c r="AY242" s="37">
        <v>0</v>
      </c>
      <c r="AZ242" s="37">
        <v>0</v>
      </c>
      <c r="BA242" s="37">
        <v>0</v>
      </c>
      <c r="BB242" s="37">
        <v>0</v>
      </c>
      <c r="BC242" s="37">
        <v>0</v>
      </c>
      <c r="BD242" s="37">
        <v>0</v>
      </c>
      <c r="BE242" s="37">
        <v>0</v>
      </c>
      <c r="BF242" s="37">
        <v>0</v>
      </c>
      <c r="BG242" s="37">
        <v>0</v>
      </c>
      <c r="BH242" s="37">
        <v>0</v>
      </c>
      <c r="BI242" s="37">
        <v>0</v>
      </c>
      <c r="BJ242" s="37">
        <v>0</v>
      </c>
      <c r="BK242" s="37">
        <v>0</v>
      </c>
      <c r="BL242" s="37">
        <v>0</v>
      </c>
      <c r="BM242" s="37">
        <v>0</v>
      </c>
      <c r="BN242" s="37">
        <v>0</v>
      </c>
      <c r="BO242" s="37">
        <v>0</v>
      </c>
      <c r="BP242" s="37">
        <v>0</v>
      </c>
      <c r="BQ242" s="37">
        <v>0</v>
      </c>
      <c r="BR242" s="37">
        <v>0</v>
      </c>
      <c r="BS242" s="37">
        <v>0</v>
      </c>
      <c r="BT242" s="37">
        <v>0</v>
      </c>
      <c r="BU242" s="37">
        <v>1</v>
      </c>
      <c r="BV242" s="37">
        <v>0</v>
      </c>
      <c r="BW242" s="37">
        <v>0</v>
      </c>
      <c r="BX242" s="37">
        <v>0</v>
      </c>
      <c r="BY242" s="37">
        <v>0</v>
      </c>
      <c r="BZ242" s="37">
        <v>0</v>
      </c>
      <c r="CA242" s="37">
        <v>1</v>
      </c>
      <c r="CB242" s="37">
        <v>0</v>
      </c>
      <c r="CC242" s="37">
        <v>3</v>
      </c>
      <c r="CD242" s="37">
        <v>0</v>
      </c>
      <c r="CE242" s="37">
        <v>0</v>
      </c>
      <c r="CF242" s="37">
        <v>0</v>
      </c>
      <c r="CG242" s="37">
        <v>0</v>
      </c>
      <c r="CH242" s="37">
        <v>0</v>
      </c>
      <c r="CI242" s="37">
        <v>3</v>
      </c>
      <c r="CJ242" s="37">
        <v>0</v>
      </c>
      <c r="CK242" s="37">
        <v>0</v>
      </c>
      <c r="CL242" s="37">
        <v>0</v>
      </c>
      <c r="CO242" t="e">
        <f>VLOOKUP(A242,[1]รายการ!$A$14:$D$161,3,FALSE)</f>
        <v>#N/A</v>
      </c>
      <c r="CP242" t="e">
        <f>VLOOKUP(A242,[1]รายการ!$A$14:$D$161,4,FALSE)</f>
        <v>#N/A</v>
      </c>
    </row>
    <row r="243" spans="1:94">
      <c r="A243" s="38" t="s">
        <v>2422</v>
      </c>
      <c r="B243" s="38" t="s">
        <v>2423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7">
        <v>1</v>
      </c>
      <c r="T243" s="37">
        <v>0</v>
      </c>
      <c r="U243" s="37">
        <v>0</v>
      </c>
      <c r="V243" s="37">
        <v>0</v>
      </c>
      <c r="W243" s="37">
        <v>0</v>
      </c>
      <c r="X243" s="37">
        <v>0</v>
      </c>
      <c r="Y243" s="37">
        <v>0</v>
      </c>
      <c r="Z243" s="37">
        <v>0</v>
      </c>
      <c r="AA243" s="37">
        <v>0</v>
      </c>
      <c r="AB243" s="37">
        <v>0</v>
      </c>
      <c r="AC243" s="37">
        <v>0</v>
      </c>
      <c r="AD243" s="37">
        <v>0</v>
      </c>
      <c r="AE243" s="37">
        <v>0</v>
      </c>
      <c r="AF243" s="37">
        <v>0</v>
      </c>
      <c r="AG243" s="37">
        <v>0</v>
      </c>
      <c r="AH243" s="37">
        <v>0</v>
      </c>
      <c r="AI243" s="37">
        <v>0</v>
      </c>
      <c r="AJ243" s="37">
        <v>0</v>
      </c>
      <c r="AK243" s="37">
        <v>0</v>
      </c>
      <c r="AL243" s="37">
        <v>0</v>
      </c>
      <c r="AM243" s="37">
        <v>0</v>
      </c>
      <c r="AN243" s="37">
        <v>0</v>
      </c>
      <c r="AO243" s="37">
        <v>0</v>
      </c>
      <c r="AP243" s="37">
        <v>0</v>
      </c>
      <c r="AQ243" s="37">
        <v>0</v>
      </c>
      <c r="AR243" s="37">
        <v>0</v>
      </c>
      <c r="AS243" s="37">
        <v>0</v>
      </c>
      <c r="AT243" s="37">
        <v>0</v>
      </c>
      <c r="AU243" s="37">
        <v>0</v>
      </c>
      <c r="AV243" s="37">
        <v>0</v>
      </c>
      <c r="AW243" s="37">
        <v>0</v>
      </c>
      <c r="AX243" s="37">
        <v>0</v>
      </c>
      <c r="AY243" s="37">
        <v>0</v>
      </c>
      <c r="AZ243" s="37">
        <v>0</v>
      </c>
      <c r="BA243" s="37">
        <v>10</v>
      </c>
      <c r="BB243" s="37">
        <v>0</v>
      </c>
      <c r="BC243" s="37">
        <v>0</v>
      </c>
      <c r="BD243" s="37">
        <v>0</v>
      </c>
      <c r="BE243" s="37">
        <v>0</v>
      </c>
      <c r="BF243" s="37">
        <v>0</v>
      </c>
      <c r="BG243" s="37">
        <v>0</v>
      </c>
      <c r="BH243" s="37">
        <v>0</v>
      </c>
      <c r="BI243" s="37">
        <v>0</v>
      </c>
      <c r="BJ243" s="37">
        <v>0</v>
      </c>
      <c r="BK243" s="37">
        <v>0</v>
      </c>
      <c r="BL243" s="37">
        <v>0</v>
      </c>
      <c r="BM243" s="37">
        <v>0</v>
      </c>
      <c r="BN243" s="37">
        <v>0</v>
      </c>
      <c r="BO243" s="37">
        <v>0</v>
      </c>
      <c r="BP243" s="37">
        <v>0</v>
      </c>
      <c r="BQ243" s="37">
        <v>0</v>
      </c>
      <c r="BR243" s="37">
        <v>0</v>
      </c>
      <c r="BS243" s="37">
        <v>0</v>
      </c>
      <c r="BT243" s="37">
        <v>0</v>
      </c>
      <c r="BU243" s="37">
        <v>0</v>
      </c>
      <c r="BV243" s="37">
        <v>0</v>
      </c>
      <c r="BW243" s="37">
        <v>10</v>
      </c>
      <c r="BX243" s="37">
        <v>0</v>
      </c>
      <c r="BY243" s="37">
        <v>0</v>
      </c>
      <c r="BZ243" s="37">
        <v>0</v>
      </c>
      <c r="CA243" s="37">
        <v>0</v>
      </c>
      <c r="CB243" s="37">
        <v>0</v>
      </c>
      <c r="CC243" s="37">
        <v>0</v>
      </c>
      <c r="CD243" s="37">
        <v>2</v>
      </c>
      <c r="CE243" s="37">
        <v>0</v>
      </c>
      <c r="CF243" s="37">
        <v>0</v>
      </c>
      <c r="CG243" s="37">
        <v>0</v>
      </c>
      <c r="CH243" s="37">
        <v>0</v>
      </c>
      <c r="CI243" s="37">
        <v>0</v>
      </c>
      <c r="CJ243" s="37">
        <v>0</v>
      </c>
      <c r="CK243" s="37">
        <v>0</v>
      </c>
      <c r="CL243" s="37">
        <v>0</v>
      </c>
      <c r="CO243" t="e">
        <f>VLOOKUP(A243,[1]รายการ!$A$14:$D$161,3,FALSE)</f>
        <v>#N/A</v>
      </c>
      <c r="CP243" t="e">
        <f>VLOOKUP(A243,[1]รายการ!$A$14:$D$161,4,FALSE)</f>
        <v>#N/A</v>
      </c>
    </row>
    <row r="244" spans="1:94">
      <c r="A244" s="38" t="s">
        <v>2424</v>
      </c>
      <c r="B244" s="38" t="s">
        <v>2425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37">
        <v>0</v>
      </c>
      <c r="U244" s="37">
        <v>0</v>
      </c>
      <c r="V244" s="37">
        <v>0</v>
      </c>
      <c r="W244" s="37">
        <v>0</v>
      </c>
      <c r="X244" s="37">
        <v>0</v>
      </c>
      <c r="Y244" s="37">
        <v>0</v>
      </c>
      <c r="Z244" s="37">
        <v>0</v>
      </c>
      <c r="AA244" s="37">
        <v>0</v>
      </c>
      <c r="AB244" s="37">
        <v>0</v>
      </c>
      <c r="AC244" s="37">
        <v>0</v>
      </c>
      <c r="AD244" s="37">
        <v>0</v>
      </c>
      <c r="AE244" s="37">
        <v>0</v>
      </c>
      <c r="AF244" s="37">
        <v>0</v>
      </c>
      <c r="AG244" s="37">
        <v>0</v>
      </c>
      <c r="AH244" s="37">
        <v>1</v>
      </c>
      <c r="AI244" s="37">
        <v>0</v>
      </c>
      <c r="AJ244" s="37">
        <v>0</v>
      </c>
      <c r="AK244" s="37">
        <v>0</v>
      </c>
      <c r="AL244" s="37">
        <v>0</v>
      </c>
      <c r="AM244" s="37">
        <v>0</v>
      </c>
      <c r="AN244" s="37">
        <v>0</v>
      </c>
      <c r="AO244" s="37">
        <v>0</v>
      </c>
      <c r="AP244" s="37">
        <v>0</v>
      </c>
      <c r="AQ244" s="37">
        <v>0</v>
      </c>
      <c r="AR244" s="37">
        <v>0</v>
      </c>
      <c r="AS244" s="37">
        <v>0</v>
      </c>
      <c r="AT244" s="37">
        <v>0</v>
      </c>
      <c r="AU244" s="37">
        <v>0</v>
      </c>
      <c r="AV244" s="37">
        <v>0</v>
      </c>
      <c r="AW244" s="37">
        <v>0</v>
      </c>
      <c r="AX244" s="37">
        <v>0</v>
      </c>
      <c r="AY244" s="37">
        <v>0</v>
      </c>
      <c r="AZ244" s="37">
        <v>0</v>
      </c>
      <c r="BA244" s="37">
        <v>0</v>
      </c>
      <c r="BB244" s="37">
        <v>0</v>
      </c>
      <c r="BC244" s="37">
        <v>0</v>
      </c>
      <c r="BD244" s="37">
        <v>0</v>
      </c>
      <c r="BE244" s="37">
        <v>74</v>
      </c>
      <c r="BF244" s="37">
        <v>0</v>
      </c>
      <c r="BG244" s="37">
        <v>0</v>
      </c>
      <c r="BH244" s="37">
        <v>0</v>
      </c>
      <c r="BI244" s="37">
        <v>0</v>
      </c>
      <c r="BJ244" s="37">
        <v>0</v>
      </c>
      <c r="BK244" s="37">
        <v>0</v>
      </c>
      <c r="BL244" s="37">
        <v>0</v>
      </c>
      <c r="BM244" s="37">
        <v>0</v>
      </c>
      <c r="BN244" s="37">
        <v>0</v>
      </c>
      <c r="BO244" s="37">
        <v>0</v>
      </c>
      <c r="BP244" s="37">
        <v>0</v>
      </c>
      <c r="BQ244" s="37">
        <v>0</v>
      </c>
      <c r="BR244" s="37">
        <v>0</v>
      </c>
      <c r="BS244" s="37">
        <v>0</v>
      </c>
      <c r="BT244" s="37">
        <v>0</v>
      </c>
      <c r="BU244" s="37">
        <v>0</v>
      </c>
      <c r="BV244" s="37">
        <v>0</v>
      </c>
      <c r="BW244" s="37">
        <v>0</v>
      </c>
      <c r="BX244" s="37">
        <v>0</v>
      </c>
      <c r="BY244" s="37">
        <v>0</v>
      </c>
      <c r="BZ244" s="37">
        <v>0</v>
      </c>
      <c r="CA244" s="37">
        <v>0</v>
      </c>
      <c r="CB244" s="37">
        <v>0</v>
      </c>
      <c r="CC244" s="37">
        <v>0</v>
      </c>
      <c r="CD244" s="37">
        <v>2</v>
      </c>
      <c r="CE244" s="37">
        <v>3</v>
      </c>
      <c r="CF244" s="37">
        <v>0</v>
      </c>
      <c r="CG244" s="37">
        <v>0</v>
      </c>
      <c r="CH244" s="37">
        <v>0</v>
      </c>
      <c r="CI244" s="37">
        <v>2</v>
      </c>
      <c r="CJ244" s="37">
        <v>0</v>
      </c>
      <c r="CK244" s="37">
        <v>0</v>
      </c>
      <c r="CL244" s="37">
        <v>0</v>
      </c>
      <c r="CO244" t="e">
        <f>VLOOKUP(A244,[1]รายการ!$A$14:$D$161,3,FALSE)</f>
        <v>#N/A</v>
      </c>
      <c r="CP244" t="e">
        <f>VLOOKUP(A244,[1]รายการ!$A$14:$D$161,4,FALSE)</f>
        <v>#N/A</v>
      </c>
    </row>
    <row r="245" spans="1:94">
      <c r="A245" s="38" t="s">
        <v>2426</v>
      </c>
      <c r="B245" s="38" t="s">
        <v>2427</v>
      </c>
      <c r="C245" s="37">
        <v>0</v>
      </c>
      <c r="D245" s="37">
        <v>0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0</v>
      </c>
      <c r="V245" s="37">
        <v>0</v>
      </c>
      <c r="W245" s="37">
        <v>0</v>
      </c>
      <c r="X245" s="37">
        <v>0</v>
      </c>
      <c r="Y245" s="37">
        <v>0</v>
      </c>
      <c r="Z245" s="37">
        <v>0</v>
      </c>
      <c r="AA245" s="37">
        <v>0</v>
      </c>
      <c r="AB245" s="37">
        <v>0</v>
      </c>
      <c r="AC245" s="37">
        <v>0</v>
      </c>
      <c r="AD245" s="37">
        <v>0</v>
      </c>
      <c r="AE245" s="37">
        <v>0</v>
      </c>
      <c r="AF245" s="37">
        <v>0</v>
      </c>
      <c r="AG245" s="37">
        <v>0</v>
      </c>
      <c r="AH245" s="37">
        <v>0</v>
      </c>
      <c r="AI245" s="37">
        <v>0</v>
      </c>
      <c r="AJ245" s="37">
        <v>0</v>
      </c>
      <c r="AK245" s="37">
        <v>0</v>
      </c>
      <c r="AL245" s="37">
        <v>0</v>
      </c>
      <c r="AM245" s="37">
        <v>0</v>
      </c>
      <c r="AN245" s="37">
        <v>0</v>
      </c>
      <c r="AO245" s="37">
        <v>0</v>
      </c>
      <c r="AP245" s="37">
        <v>0</v>
      </c>
      <c r="AQ245" s="37">
        <v>0</v>
      </c>
      <c r="AR245" s="37">
        <v>0</v>
      </c>
      <c r="AS245" s="37">
        <v>0</v>
      </c>
      <c r="AT245" s="37">
        <v>0</v>
      </c>
      <c r="AU245" s="37">
        <v>0</v>
      </c>
      <c r="AV245" s="37">
        <v>0</v>
      </c>
      <c r="AW245" s="37">
        <v>0</v>
      </c>
      <c r="AX245" s="37">
        <v>0</v>
      </c>
      <c r="AY245" s="37">
        <v>0</v>
      </c>
      <c r="AZ245" s="37">
        <v>0</v>
      </c>
      <c r="BA245" s="37">
        <v>0</v>
      </c>
      <c r="BB245" s="37">
        <v>0</v>
      </c>
      <c r="BC245" s="37">
        <v>0</v>
      </c>
      <c r="BD245" s="37">
        <v>0</v>
      </c>
      <c r="BE245" s="37">
        <v>1</v>
      </c>
      <c r="BF245" s="37">
        <v>0</v>
      </c>
      <c r="BG245" s="37">
        <v>0</v>
      </c>
      <c r="BH245" s="37">
        <v>0</v>
      </c>
      <c r="BI245" s="37">
        <v>0</v>
      </c>
      <c r="BJ245" s="37">
        <v>0</v>
      </c>
      <c r="BK245" s="37">
        <v>0</v>
      </c>
      <c r="BL245" s="37">
        <v>0</v>
      </c>
      <c r="BM245" s="37">
        <v>0</v>
      </c>
      <c r="BN245" s="37">
        <v>0</v>
      </c>
      <c r="BO245" s="37">
        <v>0</v>
      </c>
      <c r="BP245" s="37">
        <v>0</v>
      </c>
      <c r="BQ245" s="37">
        <v>0</v>
      </c>
      <c r="BR245" s="37">
        <v>0</v>
      </c>
      <c r="BS245" s="37">
        <v>0</v>
      </c>
      <c r="BT245" s="37">
        <v>0</v>
      </c>
      <c r="BU245" s="37">
        <v>0</v>
      </c>
      <c r="BV245" s="37">
        <v>0</v>
      </c>
      <c r="BW245" s="37">
        <v>1</v>
      </c>
      <c r="BX245" s="37">
        <v>0</v>
      </c>
      <c r="BY245" s="37">
        <v>0</v>
      </c>
      <c r="BZ245" s="37">
        <v>0</v>
      </c>
      <c r="CA245" s="37">
        <v>0</v>
      </c>
      <c r="CB245" s="37">
        <v>0</v>
      </c>
      <c r="CC245" s="37">
        <v>0</v>
      </c>
      <c r="CD245" s="37">
        <v>0</v>
      </c>
      <c r="CE245" s="37">
        <v>0</v>
      </c>
      <c r="CF245" s="37">
        <v>0</v>
      </c>
      <c r="CG245" s="37">
        <v>0</v>
      </c>
      <c r="CH245" s="37">
        <v>0</v>
      </c>
      <c r="CI245" s="37">
        <v>0</v>
      </c>
      <c r="CJ245" s="37">
        <v>0</v>
      </c>
      <c r="CK245" s="37">
        <v>0</v>
      </c>
      <c r="CL245" s="37">
        <v>0</v>
      </c>
      <c r="CO245" t="e">
        <f>VLOOKUP(A245,[1]รายการ!$A$14:$D$161,3,FALSE)</f>
        <v>#N/A</v>
      </c>
      <c r="CP245" t="e">
        <f>VLOOKUP(A245,[1]รายการ!$A$14:$D$161,4,FALSE)</f>
        <v>#N/A</v>
      </c>
    </row>
    <row r="246" spans="1:94">
      <c r="A246" s="38" t="s">
        <v>2428</v>
      </c>
      <c r="B246" s="38" t="s">
        <v>2429</v>
      </c>
      <c r="C246" s="37">
        <v>0</v>
      </c>
      <c r="D246" s="37">
        <v>0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  <c r="O246" s="37">
        <v>0</v>
      </c>
      <c r="P246" s="37">
        <v>0</v>
      </c>
      <c r="Q246" s="37">
        <v>0</v>
      </c>
      <c r="R246" s="37">
        <v>0</v>
      </c>
      <c r="S246" s="37">
        <v>0</v>
      </c>
      <c r="T246" s="37">
        <v>0</v>
      </c>
      <c r="U246" s="37">
        <v>0</v>
      </c>
      <c r="V246" s="37">
        <v>0</v>
      </c>
      <c r="W246" s="37">
        <v>0</v>
      </c>
      <c r="X246" s="37">
        <v>0</v>
      </c>
      <c r="Y246" s="37">
        <v>0</v>
      </c>
      <c r="Z246" s="37">
        <v>0</v>
      </c>
      <c r="AA246" s="37">
        <v>0</v>
      </c>
      <c r="AB246" s="37">
        <v>0</v>
      </c>
      <c r="AC246" s="37">
        <v>0</v>
      </c>
      <c r="AD246" s="37">
        <v>0</v>
      </c>
      <c r="AE246" s="37">
        <v>0</v>
      </c>
      <c r="AF246" s="37">
        <v>0</v>
      </c>
      <c r="AG246" s="37">
        <v>0</v>
      </c>
      <c r="AH246" s="37">
        <v>0</v>
      </c>
      <c r="AI246" s="37">
        <v>0</v>
      </c>
      <c r="AJ246" s="37">
        <v>0</v>
      </c>
      <c r="AK246" s="37">
        <v>0</v>
      </c>
      <c r="AL246" s="37">
        <v>0</v>
      </c>
      <c r="AM246" s="37">
        <v>0</v>
      </c>
      <c r="AN246" s="37">
        <v>0</v>
      </c>
      <c r="AO246" s="37">
        <v>0</v>
      </c>
      <c r="AP246" s="37">
        <v>0</v>
      </c>
      <c r="AQ246" s="37">
        <v>0</v>
      </c>
      <c r="AR246" s="37">
        <v>0</v>
      </c>
      <c r="AS246" s="37">
        <v>0</v>
      </c>
      <c r="AT246" s="37">
        <v>0</v>
      </c>
      <c r="AU246" s="37">
        <v>0</v>
      </c>
      <c r="AV246" s="37">
        <v>0</v>
      </c>
      <c r="AW246" s="37">
        <v>0</v>
      </c>
      <c r="AX246" s="37">
        <v>0</v>
      </c>
      <c r="AY246" s="37">
        <v>0</v>
      </c>
      <c r="AZ246" s="37">
        <v>0</v>
      </c>
      <c r="BA246" s="37">
        <v>0</v>
      </c>
      <c r="BB246" s="37">
        <v>0</v>
      </c>
      <c r="BC246" s="37">
        <v>0</v>
      </c>
      <c r="BD246" s="37">
        <v>0</v>
      </c>
      <c r="BE246" s="37">
        <v>0</v>
      </c>
      <c r="BF246" s="37">
        <v>0</v>
      </c>
      <c r="BG246" s="37">
        <v>0</v>
      </c>
      <c r="BH246" s="37">
        <v>0</v>
      </c>
      <c r="BI246" s="37">
        <v>0</v>
      </c>
      <c r="BJ246" s="37">
        <v>0</v>
      </c>
      <c r="BK246" s="37">
        <v>0</v>
      </c>
      <c r="BL246" s="37">
        <v>0</v>
      </c>
      <c r="BM246" s="37">
        <v>0</v>
      </c>
      <c r="BN246" s="37">
        <v>0</v>
      </c>
      <c r="BO246" s="37">
        <v>0</v>
      </c>
      <c r="BP246" s="37">
        <v>0</v>
      </c>
      <c r="BQ246" s="37">
        <v>0</v>
      </c>
      <c r="BR246" s="37">
        <v>0</v>
      </c>
      <c r="BS246" s="37">
        <v>0</v>
      </c>
      <c r="BT246" s="37">
        <v>0</v>
      </c>
      <c r="BU246" s="37">
        <v>0</v>
      </c>
      <c r="BV246" s="37">
        <v>0</v>
      </c>
      <c r="BW246" s="37">
        <v>0</v>
      </c>
      <c r="BX246" s="37">
        <v>0</v>
      </c>
      <c r="BY246" s="37">
        <v>0</v>
      </c>
      <c r="BZ246" s="37">
        <v>0</v>
      </c>
      <c r="CA246" s="37">
        <v>0</v>
      </c>
      <c r="CB246" s="37">
        <v>0</v>
      </c>
      <c r="CC246" s="37">
        <v>0</v>
      </c>
      <c r="CD246" s="37">
        <v>0</v>
      </c>
      <c r="CE246" s="37">
        <v>0</v>
      </c>
      <c r="CF246" s="37">
        <v>0</v>
      </c>
      <c r="CG246" s="37">
        <v>0</v>
      </c>
      <c r="CH246" s="37">
        <v>0</v>
      </c>
      <c r="CI246" s="37">
        <v>0</v>
      </c>
      <c r="CJ246" s="37">
        <v>0</v>
      </c>
      <c r="CK246" s="37">
        <v>0</v>
      </c>
      <c r="CL246" s="37">
        <v>0</v>
      </c>
      <c r="CO246" t="e">
        <f>VLOOKUP(A246,[1]รายการ!$A$14:$D$161,3,FALSE)</f>
        <v>#N/A</v>
      </c>
      <c r="CP246" t="e">
        <f>VLOOKUP(A246,[1]รายการ!$A$14:$D$161,4,FALSE)</f>
        <v>#N/A</v>
      </c>
    </row>
    <row r="247" spans="1:94">
      <c r="A247" s="38" t="s">
        <v>2430</v>
      </c>
      <c r="B247" s="38" t="s">
        <v>2431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3</v>
      </c>
      <c r="M247" s="37">
        <v>0</v>
      </c>
      <c r="N247" s="37">
        <v>0</v>
      </c>
      <c r="O247" s="37">
        <v>13</v>
      </c>
      <c r="P247" s="37">
        <v>0</v>
      </c>
      <c r="Q247" s="37">
        <v>0</v>
      </c>
      <c r="R247" s="37">
        <v>0</v>
      </c>
      <c r="S247" s="37">
        <v>4</v>
      </c>
      <c r="T247" s="37">
        <v>0</v>
      </c>
      <c r="U247" s="37">
        <v>0</v>
      </c>
      <c r="V247" s="37">
        <v>0</v>
      </c>
      <c r="W247" s="37">
        <v>13</v>
      </c>
      <c r="X247" s="37">
        <v>131</v>
      </c>
      <c r="Y247" s="37">
        <v>0</v>
      </c>
      <c r="Z247" s="37">
        <v>0</v>
      </c>
      <c r="AA247" s="37">
        <v>0</v>
      </c>
      <c r="AB247" s="37">
        <v>0</v>
      </c>
      <c r="AC247" s="37">
        <v>0</v>
      </c>
      <c r="AD247" s="37">
        <v>12</v>
      </c>
      <c r="AE247" s="37">
        <v>0</v>
      </c>
      <c r="AF247" s="37">
        <v>0</v>
      </c>
      <c r="AG247" s="37">
        <v>0</v>
      </c>
      <c r="AH247" s="37">
        <v>4</v>
      </c>
      <c r="AI247" s="37">
        <v>0</v>
      </c>
      <c r="AJ247" s="37">
        <v>0</v>
      </c>
      <c r="AK247" s="37">
        <v>0</v>
      </c>
      <c r="AL247" s="37">
        <v>0</v>
      </c>
      <c r="AM247" s="37">
        <v>0</v>
      </c>
      <c r="AN247" s="37">
        <v>0</v>
      </c>
      <c r="AO247" s="37">
        <v>0</v>
      </c>
      <c r="AP247" s="37">
        <v>0</v>
      </c>
      <c r="AQ247" s="37">
        <v>4</v>
      </c>
      <c r="AR247" s="37">
        <v>0</v>
      </c>
      <c r="AS247" s="37">
        <v>3</v>
      </c>
      <c r="AT247" s="37">
        <v>0</v>
      </c>
      <c r="AU247" s="37">
        <v>0</v>
      </c>
      <c r="AV247" s="37">
        <v>3</v>
      </c>
      <c r="AW247" s="37">
        <v>0</v>
      </c>
      <c r="AX247" s="37">
        <v>0</v>
      </c>
      <c r="AY247" s="37">
        <v>0</v>
      </c>
      <c r="AZ247" s="37">
        <v>4716.3999999999996</v>
      </c>
      <c r="BA247" s="37">
        <v>11</v>
      </c>
      <c r="BB247" s="37">
        <v>0</v>
      </c>
      <c r="BC247" s="37">
        <v>0</v>
      </c>
      <c r="BD247" s="37">
        <v>0</v>
      </c>
      <c r="BE247" s="37">
        <v>210</v>
      </c>
      <c r="BF247" s="37">
        <v>0</v>
      </c>
      <c r="BG247" s="37">
        <v>7</v>
      </c>
      <c r="BH247" s="37">
        <v>0</v>
      </c>
      <c r="BI247" s="37">
        <v>0</v>
      </c>
      <c r="BJ247" s="37">
        <v>0</v>
      </c>
      <c r="BK247" s="37">
        <v>17</v>
      </c>
      <c r="BL247" s="37">
        <v>0</v>
      </c>
      <c r="BM247" s="37">
        <v>0</v>
      </c>
      <c r="BN247" s="37">
        <v>0</v>
      </c>
      <c r="BO247" s="37">
        <v>0</v>
      </c>
      <c r="BP247" s="37">
        <v>19</v>
      </c>
      <c r="BQ247" s="37">
        <v>0</v>
      </c>
      <c r="BR247" s="37">
        <v>0</v>
      </c>
      <c r="BS247" s="37">
        <v>0</v>
      </c>
      <c r="BT247" s="37">
        <v>0</v>
      </c>
      <c r="BU247" s="37">
        <v>16972</v>
      </c>
      <c r="BV247" s="37">
        <v>0</v>
      </c>
      <c r="BW247" s="37">
        <v>12</v>
      </c>
      <c r="BX247" s="37">
        <v>0</v>
      </c>
      <c r="BY247" s="37">
        <v>0</v>
      </c>
      <c r="BZ247" s="37">
        <v>0</v>
      </c>
      <c r="CA247" s="37">
        <v>0</v>
      </c>
      <c r="CB247" s="37">
        <v>0</v>
      </c>
      <c r="CC247" s="37">
        <v>0</v>
      </c>
      <c r="CD247" s="37">
        <v>3</v>
      </c>
      <c r="CE247" s="37">
        <v>4</v>
      </c>
      <c r="CF247" s="37">
        <v>0</v>
      </c>
      <c r="CG247" s="37">
        <v>0</v>
      </c>
      <c r="CH247" s="37">
        <v>0</v>
      </c>
      <c r="CI247" s="37">
        <v>6</v>
      </c>
      <c r="CJ247" s="37">
        <v>0</v>
      </c>
      <c r="CK247" s="37">
        <v>0</v>
      </c>
      <c r="CL247" s="37">
        <v>0</v>
      </c>
      <c r="CO247" t="e">
        <f>VLOOKUP(A247,[1]รายการ!$A$14:$D$161,3,FALSE)</f>
        <v>#N/A</v>
      </c>
      <c r="CP247" t="e">
        <f>VLOOKUP(A247,[1]รายการ!$A$14:$D$161,4,FALSE)</f>
        <v>#N/A</v>
      </c>
    </row>
    <row r="248" spans="1:94">
      <c r="A248" s="38" t="s">
        <v>2432</v>
      </c>
      <c r="B248" s="38" t="s">
        <v>2433</v>
      </c>
      <c r="C248" s="37">
        <v>0</v>
      </c>
      <c r="D248" s="37">
        <v>0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7">
        <v>2</v>
      </c>
      <c r="M248" s="37">
        <v>0</v>
      </c>
      <c r="N248" s="37">
        <v>0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  <c r="T248" s="37">
        <v>0</v>
      </c>
      <c r="U248" s="37">
        <v>0</v>
      </c>
      <c r="V248" s="37">
        <v>0</v>
      </c>
      <c r="W248" s="37">
        <v>0</v>
      </c>
      <c r="X248" s="37">
        <v>15</v>
      </c>
      <c r="Y248" s="37">
        <v>0</v>
      </c>
      <c r="Z248" s="37">
        <v>0</v>
      </c>
      <c r="AA248" s="37">
        <v>0</v>
      </c>
      <c r="AB248" s="37">
        <v>0</v>
      </c>
      <c r="AC248" s="37">
        <v>0</v>
      </c>
      <c r="AD248" s="37">
        <v>0</v>
      </c>
      <c r="AE248" s="37">
        <v>0</v>
      </c>
      <c r="AF248" s="37">
        <v>0</v>
      </c>
      <c r="AG248" s="37">
        <v>0</v>
      </c>
      <c r="AH248" s="37">
        <v>4</v>
      </c>
      <c r="AI248" s="37">
        <v>0</v>
      </c>
      <c r="AJ248" s="37">
        <v>0</v>
      </c>
      <c r="AK248" s="37">
        <v>0</v>
      </c>
      <c r="AL248" s="37">
        <v>0</v>
      </c>
      <c r="AM248" s="37">
        <v>0</v>
      </c>
      <c r="AN248" s="37">
        <v>0</v>
      </c>
      <c r="AO248" s="37">
        <v>0</v>
      </c>
      <c r="AP248" s="37">
        <v>0</v>
      </c>
      <c r="AQ248" s="37">
        <v>0</v>
      </c>
      <c r="AR248" s="37">
        <v>0</v>
      </c>
      <c r="AS248" s="37">
        <v>3</v>
      </c>
      <c r="AT248" s="37">
        <v>0</v>
      </c>
      <c r="AU248" s="37">
        <v>0</v>
      </c>
      <c r="AV248" s="37">
        <v>9</v>
      </c>
      <c r="AW248" s="37">
        <v>0</v>
      </c>
      <c r="AX248" s="37">
        <v>0</v>
      </c>
      <c r="AY248" s="37">
        <v>0</v>
      </c>
      <c r="AZ248" s="37">
        <v>0</v>
      </c>
      <c r="BA248" s="37">
        <v>0</v>
      </c>
      <c r="BB248" s="37">
        <v>0</v>
      </c>
      <c r="BC248" s="37">
        <v>0</v>
      </c>
      <c r="BD248" s="37">
        <v>0</v>
      </c>
      <c r="BE248" s="37">
        <v>42</v>
      </c>
      <c r="BF248" s="37">
        <v>0</v>
      </c>
      <c r="BG248" s="37">
        <v>0</v>
      </c>
      <c r="BH248" s="37">
        <v>0</v>
      </c>
      <c r="BI248" s="37">
        <v>0</v>
      </c>
      <c r="BJ248" s="37">
        <v>0</v>
      </c>
      <c r="BK248" s="37">
        <v>2</v>
      </c>
      <c r="BL248" s="37">
        <v>0</v>
      </c>
      <c r="BM248" s="37">
        <v>0</v>
      </c>
      <c r="BN248" s="37">
        <v>0</v>
      </c>
      <c r="BO248" s="37">
        <v>0</v>
      </c>
      <c r="BP248" s="37">
        <v>0</v>
      </c>
      <c r="BQ248" s="37">
        <v>0</v>
      </c>
      <c r="BR248" s="37">
        <v>0</v>
      </c>
      <c r="BS248" s="37">
        <v>0</v>
      </c>
      <c r="BT248" s="37">
        <v>0</v>
      </c>
      <c r="BU248" s="37">
        <v>39</v>
      </c>
      <c r="BV248" s="37">
        <v>0</v>
      </c>
      <c r="BW248" s="37">
        <v>25</v>
      </c>
      <c r="BX248" s="37">
        <v>0</v>
      </c>
      <c r="BY248" s="37">
        <v>0</v>
      </c>
      <c r="BZ248" s="37">
        <v>0</v>
      </c>
      <c r="CA248" s="37">
        <v>0</v>
      </c>
      <c r="CB248" s="37">
        <v>0</v>
      </c>
      <c r="CC248" s="37">
        <v>0</v>
      </c>
      <c r="CD248" s="37">
        <v>0</v>
      </c>
      <c r="CE248" s="37">
        <v>0</v>
      </c>
      <c r="CF248" s="37">
        <v>0</v>
      </c>
      <c r="CG248" s="37">
        <v>0</v>
      </c>
      <c r="CH248" s="37">
        <v>0</v>
      </c>
      <c r="CI248" s="37">
        <v>27</v>
      </c>
      <c r="CJ248" s="37">
        <v>0</v>
      </c>
      <c r="CK248" s="37">
        <v>0</v>
      </c>
      <c r="CL248" s="37">
        <v>0</v>
      </c>
      <c r="CO248" t="e">
        <f>VLOOKUP(A248,[1]รายการ!$A$14:$D$161,3,FALSE)</f>
        <v>#N/A</v>
      </c>
      <c r="CP248" t="e">
        <f>VLOOKUP(A248,[1]รายการ!$A$14:$D$161,4,FALSE)</f>
        <v>#N/A</v>
      </c>
    </row>
    <row r="249" spans="1:94">
      <c r="A249" s="38" t="s">
        <v>2434</v>
      </c>
      <c r="B249" s="38" t="s">
        <v>2435</v>
      </c>
      <c r="C249" s="37">
        <v>0</v>
      </c>
      <c r="D249" s="37">
        <v>0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7">
        <v>0</v>
      </c>
      <c r="M249" s="37">
        <v>0</v>
      </c>
      <c r="N249" s="37">
        <v>0</v>
      </c>
      <c r="O249" s="37">
        <v>0</v>
      </c>
      <c r="P249" s="37">
        <v>0</v>
      </c>
      <c r="Q249" s="37">
        <v>0</v>
      </c>
      <c r="R249" s="37">
        <v>0</v>
      </c>
      <c r="S249" s="37">
        <v>0</v>
      </c>
      <c r="T249" s="37">
        <v>0</v>
      </c>
      <c r="U249" s="37">
        <v>0</v>
      </c>
      <c r="V249" s="37">
        <v>0</v>
      </c>
      <c r="W249" s="37">
        <v>0</v>
      </c>
      <c r="X249" s="37">
        <v>0</v>
      </c>
      <c r="Y249" s="37">
        <v>0</v>
      </c>
      <c r="Z249" s="37">
        <v>0</v>
      </c>
      <c r="AA249" s="37">
        <v>0</v>
      </c>
      <c r="AB249" s="37">
        <v>0</v>
      </c>
      <c r="AC249" s="37">
        <v>0</v>
      </c>
      <c r="AD249" s="37">
        <v>0</v>
      </c>
      <c r="AE249" s="37">
        <v>0</v>
      </c>
      <c r="AF249" s="37">
        <v>0</v>
      </c>
      <c r="AG249" s="37">
        <v>0</v>
      </c>
      <c r="AH249" s="37">
        <v>1</v>
      </c>
      <c r="AI249" s="37">
        <v>0</v>
      </c>
      <c r="AJ249" s="37">
        <v>0</v>
      </c>
      <c r="AK249" s="37">
        <v>0</v>
      </c>
      <c r="AL249" s="37">
        <v>0</v>
      </c>
      <c r="AM249" s="37">
        <v>0</v>
      </c>
      <c r="AN249" s="37">
        <v>0</v>
      </c>
      <c r="AO249" s="37">
        <v>0</v>
      </c>
      <c r="AP249" s="37">
        <v>0</v>
      </c>
      <c r="AQ249" s="37">
        <v>0</v>
      </c>
      <c r="AR249" s="37">
        <v>0</v>
      </c>
      <c r="AS249" s="37">
        <v>0</v>
      </c>
      <c r="AT249" s="37">
        <v>0</v>
      </c>
      <c r="AU249" s="37">
        <v>0</v>
      </c>
      <c r="AV249" s="37">
        <v>0</v>
      </c>
      <c r="AW249" s="37">
        <v>0</v>
      </c>
      <c r="AX249" s="37">
        <v>0</v>
      </c>
      <c r="AY249" s="37">
        <v>0</v>
      </c>
      <c r="AZ249" s="37">
        <v>0</v>
      </c>
      <c r="BA249" s="37">
        <v>0</v>
      </c>
      <c r="BB249" s="37">
        <v>0</v>
      </c>
      <c r="BC249" s="37">
        <v>0</v>
      </c>
      <c r="BD249" s="37">
        <v>0</v>
      </c>
      <c r="BE249" s="37">
        <v>29</v>
      </c>
      <c r="BF249" s="37">
        <v>0</v>
      </c>
      <c r="BG249" s="37">
        <v>0</v>
      </c>
      <c r="BH249" s="37">
        <v>0</v>
      </c>
      <c r="BI249" s="37">
        <v>0</v>
      </c>
      <c r="BJ249" s="37">
        <v>0</v>
      </c>
      <c r="BK249" s="37">
        <v>0</v>
      </c>
      <c r="BL249" s="37">
        <v>0</v>
      </c>
      <c r="BM249" s="37">
        <v>0</v>
      </c>
      <c r="BN249" s="37">
        <v>0</v>
      </c>
      <c r="BO249" s="37">
        <v>0</v>
      </c>
      <c r="BP249" s="37">
        <v>0</v>
      </c>
      <c r="BQ249" s="37">
        <v>0</v>
      </c>
      <c r="BR249" s="37">
        <v>0</v>
      </c>
      <c r="BS249" s="37">
        <v>0</v>
      </c>
      <c r="BT249" s="37">
        <v>0</v>
      </c>
      <c r="BU249" s="37">
        <v>0</v>
      </c>
      <c r="BV249" s="37">
        <v>0</v>
      </c>
      <c r="BW249" s="37">
        <v>0</v>
      </c>
      <c r="BX249" s="37">
        <v>0</v>
      </c>
      <c r="BY249" s="37">
        <v>0</v>
      </c>
      <c r="BZ249" s="37">
        <v>0</v>
      </c>
      <c r="CA249" s="37">
        <v>0</v>
      </c>
      <c r="CB249" s="37">
        <v>0</v>
      </c>
      <c r="CC249" s="37">
        <v>0</v>
      </c>
      <c r="CD249" s="37">
        <v>0</v>
      </c>
      <c r="CE249" s="37">
        <v>4</v>
      </c>
      <c r="CF249" s="37">
        <v>0</v>
      </c>
      <c r="CG249" s="37">
        <v>0</v>
      </c>
      <c r="CH249" s="37">
        <v>0</v>
      </c>
      <c r="CI249" s="37">
        <v>2</v>
      </c>
      <c r="CJ249" s="37">
        <v>0</v>
      </c>
      <c r="CK249" s="37">
        <v>0</v>
      </c>
      <c r="CL249" s="37">
        <v>0</v>
      </c>
      <c r="CO249" t="e">
        <f>VLOOKUP(A249,[1]รายการ!$A$14:$D$161,3,FALSE)</f>
        <v>#N/A</v>
      </c>
      <c r="CP249" t="e">
        <f>VLOOKUP(A249,[1]รายการ!$A$14:$D$161,4,FALSE)</f>
        <v>#N/A</v>
      </c>
    </row>
    <row r="250" spans="1:94">
      <c r="A250" s="38" t="s">
        <v>2436</v>
      </c>
      <c r="B250" s="38" t="s">
        <v>2437</v>
      </c>
      <c r="C250" s="37">
        <v>0</v>
      </c>
      <c r="D250" s="37">
        <v>0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0</v>
      </c>
      <c r="N250" s="37">
        <v>0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  <c r="T250" s="37">
        <v>0</v>
      </c>
      <c r="U250" s="37">
        <v>0</v>
      </c>
      <c r="V250" s="37">
        <v>0</v>
      </c>
      <c r="W250" s="37">
        <v>0</v>
      </c>
      <c r="X250" s="37">
        <v>0</v>
      </c>
      <c r="Y250" s="37">
        <v>0</v>
      </c>
      <c r="Z250" s="37">
        <v>0</v>
      </c>
      <c r="AA250" s="37">
        <v>0</v>
      </c>
      <c r="AB250" s="37">
        <v>0</v>
      </c>
      <c r="AC250" s="37">
        <v>0</v>
      </c>
      <c r="AD250" s="37">
        <v>0</v>
      </c>
      <c r="AE250" s="37">
        <v>0</v>
      </c>
      <c r="AF250" s="37">
        <v>0</v>
      </c>
      <c r="AG250" s="37">
        <v>0</v>
      </c>
      <c r="AH250" s="37">
        <v>0</v>
      </c>
      <c r="AI250" s="37">
        <v>0</v>
      </c>
      <c r="AJ250" s="37">
        <v>0</v>
      </c>
      <c r="AK250" s="37">
        <v>0</v>
      </c>
      <c r="AL250" s="37">
        <v>0</v>
      </c>
      <c r="AM250" s="37">
        <v>0</v>
      </c>
      <c r="AN250" s="37">
        <v>0</v>
      </c>
      <c r="AO250" s="37">
        <v>0</v>
      </c>
      <c r="AP250" s="37">
        <v>0</v>
      </c>
      <c r="AQ250" s="37">
        <v>0</v>
      </c>
      <c r="AR250" s="37">
        <v>0</v>
      </c>
      <c r="AS250" s="37">
        <v>132360</v>
      </c>
      <c r="AT250" s="37">
        <v>0</v>
      </c>
      <c r="AU250" s="37">
        <v>0</v>
      </c>
      <c r="AV250" s="37">
        <v>0</v>
      </c>
      <c r="AW250" s="37">
        <v>0</v>
      </c>
      <c r="AX250" s="37">
        <v>0</v>
      </c>
      <c r="AY250" s="37">
        <v>0</v>
      </c>
      <c r="AZ250" s="37">
        <v>0</v>
      </c>
      <c r="BA250" s="37">
        <v>0</v>
      </c>
      <c r="BB250" s="37">
        <v>0</v>
      </c>
      <c r="BC250" s="37">
        <v>0</v>
      </c>
      <c r="BD250" s="37">
        <v>0</v>
      </c>
      <c r="BE250" s="37">
        <v>0</v>
      </c>
      <c r="BF250" s="37">
        <v>0</v>
      </c>
      <c r="BG250" s="37">
        <v>0</v>
      </c>
      <c r="BH250" s="37">
        <v>0</v>
      </c>
      <c r="BI250" s="37">
        <v>0</v>
      </c>
      <c r="BJ250" s="37">
        <v>0</v>
      </c>
      <c r="BK250" s="37">
        <v>0</v>
      </c>
      <c r="BL250" s="37">
        <v>0</v>
      </c>
      <c r="BM250" s="37">
        <v>0</v>
      </c>
      <c r="BN250" s="37">
        <v>0</v>
      </c>
      <c r="BO250" s="37">
        <v>0</v>
      </c>
      <c r="BP250" s="37">
        <v>0</v>
      </c>
      <c r="BQ250" s="37">
        <v>0</v>
      </c>
      <c r="BR250" s="37">
        <v>0</v>
      </c>
      <c r="BS250" s="37">
        <v>0</v>
      </c>
      <c r="BT250" s="37">
        <v>0</v>
      </c>
      <c r="BU250" s="37">
        <v>0</v>
      </c>
      <c r="BV250" s="37">
        <v>0</v>
      </c>
      <c r="BW250" s="37">
        <v>0</v>
      </c>
      <c r="BX250" s="37">
        <v>0</v>
      </c>
      <c r="BY250" s="37">
        <v>0</v>
      </c>
      <c r="BZ250" s="37">
        <v>0</v>
      </c>
      <c r="CA250" s="37">
        <v>0</v>
      </c>
      <c r="CB250" s="37">
        <v>0</v>
      </c>
      <c r="CC250" s="37">
        <v>0</v>
      </c>
      <c r="CD250" s="37">
        <v>0</v>
      </c>
      <c r="CE250" s="37">
        <v>0</v>
      </c>
      <c r="CF250" s="37">
        <v>0</v>
      </c>
      <c r="CG250" s="37">
        <v>0</v>
      </c>
      <c r="CH250" s="37">
        <v>0</v>
      </c>
      <c r="CI250" s="37">
        <v>0</v>
      </c>
      <c r="CJ250" s="37">
        <v>0</v>
      </c>
      <c r="CK250" s="37">
        <v>0</v>
      </c>
      <c r="CL250" s="37">
        <v>0</v>
      </c>
      <c r="CO250" t="e">
        <f>VLOOKUP(A250,[1]รายการ!$A$14:$D$161,3,FALSE)</f>
        <v>#N/A</v>
      </c>
      <c r="CP250" t="e">
        <f>VLOOKUP(A250,[1]รายการ!$A$14:$D$161,4,FALSE)</f>
        <v>#N/A</v>
      </c>
    </row>
    <row r="251" spans="1:94">
      <c r="A251" s="38" t="s">
        <v>2438</v>
      </c>
      <c r="B251" s="38" t="s">
        <v>2439</v>
      </c>
      <c r="C251" s="37">
        <v>0</v>
      </c>
      <c r="D251" s="37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7">
        <v>9097.31</v>
      </c>
      <c r="M251" s="37">
        <v>0</v>
      </c>
      <c r="N251" s="37">
        <v>0</v>
      </c>
      <c r="O251" s="37">
        <v>51326</v>
      </c>
      <c r="P251" s="37">
        <v>1</v>
      </c>
      <c r="Q251" s="37">
        <v>0</v>
      </c>
      <c r="R251" s="37">
        <v>47</v>
      </c>
      <c r="S251" s="37">
        <v>23630.69</v>
      </c>
      <c r="T251" s="37">
        <v>0</v>
      </c>
      <c r="U251" s="37">
        <v>0</v>
      </c>
      <c r="V251" s="37">
        <v>0</v>
      </c>
      <c r="W251" s="37">
        <v>450</v>
      </c>
      <c r="X251" s="37">
        <v>1740</v>
      </c>
      <c r="Y251" s="37">
        <v>0</v>
      </c>
      <c r="Z251" s="37">
        <v>0</v>
      </c>
      <c r="AA251" s="37">
        <v>0</v>
      </c>
      <c r="AB251" s="37">
        <v>6</v>
      </c>
      <c r="AC251" s="37">
        <v>0</v>
      </c>
      <c r="AD251" s="37">
        <v>19</v>
      </c>
      <c r="AE251" s="37">
        <v>0</v>
      </c>
      <c r="AF251" s="37">
        <v>0</v>
      </c>
      <c r="AG251" s="37">
        <v>0</v>
      </c>
      <c r="AH251" s="37">
        <v>32</v>
      </c>
      <c r="AI251" s="37">
        <v>0</v>
      </c>
      <c r="AJ251" s="37">
        <v>0</v>
      </c>
      <c r="AK251" s="37">
        <v>0</v>
      </c>
      <c r="AL251" s="37">
        <v>0</v>
      </c>
      <c r="AM251" s="37">
        <v>2</v>
      </c>
      <c r="AN251" s="37">
        <v>0</v>
      </c>
      <c r="AO251" s="37">
        <v>0</v>
      </c>
      <c r="AP251" s="37">
        <v>4</v>
      </c>
      <c r="AQ251" s="37">
        <v>11</v>
      </c>
      <c r="AR251" s="37">
        <v>0</v>
      </c>
      <c r="AS251" s="37">
        <v>28</v>
      </c>
      <c r="AT251" s="37">
        <v>0</v>
      </c>
      <c r="AU251" s="37">
        <v>118</v>
      </c>
      <c r="AV251" s="37">
        <v>18</v>
      </c>
      <c r="AW251" s="37">
        <v>236484.61</v>
      </c>
      <c r="AX251" s="37">
        <v>0</v>
      </c>
      <c r="AY251" s="37">
        <v>9</v>
      </c>
      <c r="AZ251" s="37">
        <v>31</v>
      </c>
      <c r="BA251" s="37">
        <v>46995.35</v>
      </c>
      <c r="BB251" s="37">
        <v>4</v>
      </c>
      <c r="BC251" s="37">
        <v>15</v>
      </c>
      <c r="BD251" s="37">
        <v>0</v>
      </c>
      <c r="BE251" s="37">
        <v>0</v>
      </c>
      <c r="BF251" s="37">
        <v>0</v>
      </c>
      <c r="BG251" s="37">
        <v>164.65</v>
      </c>
      <c r="BH251" s="37">
        <v>0</v>
      </c>
      <c r="BI251" s="37">
        <v>0</v>
      </c>
      <c r="BJ251" s="37">
        <v>0</v>
      </c>
      <c r="BK251" s="37">
        <v>32</v>
      </c>
      <c r="BL251" s="37">
        <v>0</v>
      </c>
      <c r="BM251" s="37">
        <v>0</v>
      </c>
      <c r="BN251" s="37">
        <v>0</v>
      </c>
      <c r="BO251" s="37">
        <v>0</v>
      </c>
      <c r="BP251" s="37">
        <v>23</v>
      </c>
      <c r="BQ251" s="37">
        <v>0</v>
      </c>
      <c r="BR251" s="37">
        <v>0</v>
      </c>
      <c r="BS251" s="37">
        <v>0</v>
      </c>
      <c r="BT251" s="37">
        <v>0</v>
      </c>
      <c r="BU251" s="37">
        <v>27140.67</v>
      </c>
      <c r="BV251" s="37">
        <v>0</v>
      </c>
      <c r="BW251" s="37">
        <v>54.99</v>
      </c>
      <c r="BX251" s="37">
        <v>0</v>
      </c>
      <c r="BY251" s="37">
        <v>17</v>
      </c>
      <c r="BZ251" s="37">
        <v>0</v>
      </c>
      <c r="CA251" s="37">
        <v>0</v>
      </c>
      <c r="CB251" s="37">
        <v>0</v>
      </c>
      <c r="CC251" s="37">
        <v>0</v>
      </c>
      <c r="CD251" s="37">
        <v>11124</v>
      </c>
      <c r="CE251" s="37">
        <v>63</v>
      </c>
      <c r="CF251" s="37">
        <v>0</v>
      </c>
      <c r="CG251" s="37">
        <v>8026.48</v>
      </c>
      <c r="CH251" s="37">
        <v>0</v>
      </c>
      <c r="CI251" s="37">
        <v>0</v>
      </c>
      <c r="CJ251" s="37">
        <v>0</v>
      </c>
      <c r="CK251" s="37">
        <v>0</v>
      </c>
      <c r="CL251" s="37">
        <v>0</v>
      </c>
      <c r="CO251" t="e">
        <f>VLOOKUP(A251,[1]รายการ!$A$14:$D$161,3,FALSE)</f>
        <v>#N/A</v>
      </c>
      <c r="CP251" t="e">
        <f>VLOOKUP(A251,[1]รายการ!$A$14:$D$161,4,FALSE)</f>
        <v>#N/A</v>
      </c>
    </row>
    <row r="252" spans="1:94">
      <c r="A252" s="38" t="s">
        <v>2440</v>
      </c>
      <c r="B252" s="38" t="s">
        <v>2441</v>
      </c>
      <c r="C252" s="37">
        <v>0</v>
      </c>
      <c r="D252" s="37">
        <v>0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7">
        <v>0</v>
      </c>
      <c r="M252" s="37">
        <v>0</v>
      </c>
      <c r="N252" s="37">
        <v>0</v>
      </c>
      <c r="O252" s="37">
        <v>0</v>
      </c>
      <c r="P252" s="37">
        <v>0</v>
      </c>
      <c r="Q252" s="37">
        <v>0</v>
      </c>
      <c r="R252" s="37">
        <v>0</v>
      </c>
      <c r="S252" s="37">
        <v>0</v>
      </c>
      <c r="T252" s="37">
        <v>0</v>
      </c>
      <c r="U252" s="37">
        <v>0</v>
      </c>
      <c r="V252" s="37">
        <v>0</v>
      </c>
      <c r="W252" s="37">
        <v>0</v>
      </c>
      <c r="X252" s="37">
        <v>0</v>
      </c>
      <c r="Y252" s="37">
        <v>0</v>
      </c>
      <c r="Z252" s="37">
        <v>0</v>
      </c>
      <c r="AA252" s="37">
        <v>0</v>
      </c>
      <c r="AB252" s="37">
        <v>0</v>
      </c>
      <c r="AC252" s="37">
        <v>0</v>
      </c>
      <c r="AD252" s="37">
        <v>0</v>
      </c>
      <c r="AE252" s="37">
        <v>0</v>
      </c>
      <c r="AF252" s="37">
        <v>0</v>
      </c>
      <c r="AG252" s="37">
        <v>0</v>
      </c>
      <c r="AH252" s="37">
        <v>0</v>
      </c>
      <c r="AI252" s="37">
        <v>0</v>
      </c>
      <c r="AJ252" s="37">
        <v>0</v>
      </c>
      <c r="AK252" s="37">
        <v>0</v>
      </c>
      <c r="AL252" s="37">
        <v>0</v>
      </c>
      <c r="AM252" s="37">
        <v>0</v>
      </c>
      <c r="AN252" s="37">
        <v>0</v>
      </c>
      <c r="AO252" s="37">
        <v>0</v>
      </c>
      <c r="AP252" s="37">
        <v>0</v>
      </c>
      <c r="AQ252" s="37">
        <v>0</v>
      </c>
      <c r="AR252" s="37">
        <v>0</v>
      </c>
      <c r="AS252" s="37">
        <v>0</v>
      </c>
      <c r="AT252" s="37">
        <v>0</v>
      </c>
      <c r="AU252" s="37">
        <v>0</v>
      </c>
      <c r="AV252" s="37">
        <v>0</v>
      </c>
      <c r="AW252" s="37">
        <v>0</v>
      </c>
      <c r="AX252" s="37">
        <v>0</v>
      </c>
      <c r="AY252" s="37">
        <v>0</v>
      </c>
      <c r="AZ252" s="37">
        <v>0</v>
      </c>
      <c r="BA252" s="37">
        <v>0</v>
      </c>
      <c r="BB252" s="37">
        <v>0</v>
      </c>
      <c r="BC252" s="37">
        <v>1</v>
      </c>
      <c r="BD252" s="37">
        <v>0</v>
      </c>
      <c r="BE252" s="37">
        <v>0</v>
      </c>
      <c r="BF252" s="37">
        <v>0</v>
      </c>
      <c r="BG252" s="37">
        <v>0</v>
      </c>
      <c r="BH252" s="37">
        <v>0</v>
      </c>
      <c r="BI252" s="37">
        <v>0</v>
      </c>
      <c r="BJ252" s="37">
        <v>0</v>
      </c>
      <c r="BK252" s="37">
        <v>0</v>
      </c>
      <c r="BL252" s="37">
        <v>0</v>
      </c>
      <c r="BM252" s="37">
        <v>0</v>
      </c>
      <c r="BN252" s="37">
        <v>0</v>
      </c>
      <c r="BO252" s="37">
        <v>0</v>
      </c>
      <c r="BP252" s="37">
        <v>0</v>
      </c>
      <c r="BQ252" s="37">
        <v>0</v>
      </c>
      <c r="BR252" s="37">
        <v>0</v>
      </c>
      <c r="BS252" s="37">
        <v>0</v>
      </c>
      <c r="BT252" s="37">
        <v>0</v>
      </c>
      <c r="BU252" s="37">
        <v>0</v>
      </c>
      <c r="BV252" s="37">
        <v>0</v>
      </c>
      <c r="BW252" s="37">
        <v>0</v>
      </c>
      <c r="BX252" s="37">
        <v>0</v>
      </c>
      <c r="BY252" s="37">
        <v>0</v>
      </c>
      <c r="BZ252" s="37">
        <v>0</v>
      </c>
      <c r="CA252" s="37">
        <v>0</v>
      </c>
      <c r="CB252" s="37">
        <v>0</v>
      </c>
      <c r="CC252" s="37">
        <v>0</v>
      </c>
      <c r="CD252" s="37">
        <v>0</v>
      </c>
      <c r="CE252" s="37">
        <v>0</v>
      </c>
      <c r="CF252" s="37">
        <v>0</v>
      </c>
      <c r="CG252" s="37">
        <v>0</v>
      </c>
      <c r="CH252" s="37">
        <v>0</v>
      </c>
      <c r="CI252" s="37">
        <v>0</v>
      </c>
      <c r="CJ252" s="37">
        <v>0</v>
      </c>
      <c r="CK252" s="37">
        <v>0</v>
      </c>
      <c r="CL252" s="37">
        <v>0</v>
      </c>
      <c r="CO252" t="e">
        <f>VLOOKUP(A252,[1]รายการ!$A$14:$D$161,3,FALSE)</f>
        <v>#N/A</v>
      </c>
      <c r="CP252" t="e">
        <f>VLOOKUP(A252,[1]รายการ!$A$14:$D$161,4,FALSE)</f>
        <v>#N/A</v>
      </c>
    </row>
    <row r="253" spans="1:94">
      <c r="A253" s="38" t="s">
        <v>2442</v>
      </c>
      <c r="B253" s="38" t="s">
        <v>2443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7">
        <v>0</v>
      </c>
      <c r="W253" s="37">
        <v>0</v>
      </c>
      <c r="X253" s="37">
        <v>0</v>
      </c>
      <c r="Y253" s="37">
        <v>0</v>
      </c>
      <c r="Z253" s="37">
        <v>0</v>
      </c>
      <c r="AA253" s="37">
        <v>0</v>
      </c>
      <c r="AB253" s="37">
        <v>0</v>
      </c>
      <c r="AC253" s="37">
        <v>0</v>
      </c>
      <c r="AD253" s="37">
        <v>0</v>
      </c>
      <c r="AE253" s="37">
        <v>0</v>
      </c>
      <c r="AF253" s="37">
        <v>0</v>
      </c>
      <c r="AG253" s="37">
        <v>0</v>
      </c>
      <c r="AH253" s="37">
        <v>0</v>
      </c>
      <c r="AI253" s="37">
        <v>0</v>
      </c>
      <c r="AJ253" s="37">
        <v>0</v>
      </c>
      <c r="AK253" s="37">
        <v>0</v>
      </c>
      <c r="AL253" s="37">
        <v>0</v>
      </c>
      <c r="AM253" s="37">
        <v>0</v>
      </c>
      <c r="AN253" s="37">
        <v>0</v>
      </c>
      <c r="AO253" s="37">
        <v>0</v>
      </c>
      <c r="AP253" s="37">
        <v>0</v>
      </c>
      <c r="AQ253" s="37">
        <v>0</v>
      </c>
      <c r="AR253" s="37">
        <v>0</v>
      </c>
      <c r="AS253" s="37">
        <v>0</v>
      </c>
      <c r="AT253" s="37">
        <v>0</v>
      </c>
      <c r="AU253" s="37">
        <v>0</v>
      </c>
      <c r="AV253" s="37">
        <v>0</v>
      </c>
      <c r="AW253" s="37">
        <v>0</v>
      </c>
      <c r="AX253" s="37">
        <v>0</v>
      </c>
      <c r="AY253" s="37">
        <v>0</v>
      </c>
      <c r="AZ253" s="37">
        <v>0</v>
      </c>
      <c r="BA253" s="37">
        <v>0</v>
      </c>
      <c r="BB253" s="37">
        <v>0</v>
      </c>
      <c r="BC253" s="37">
        <v>0</v>
      </c>
      <c r="BD253" s="37">
        <v>0</v>
      </c>
      <c r="BE253" s="37">
        <v>0</v>
      </c>
      <c r="BF253" s="37">
        <v>0</v>
      </c>
      <c r="BG253" s="37">
        <v>0</v>
      </c>
      <c r="BH253" s="37">
        <v>0</v>
      </c>
      <c r="BI253" s="37">
        <v>0</v>
      </c>
      <c r="BJ253" s="37">
        <v>0</v>
      </c>
      <c r="BK253" s="37">
        <v>0</v>
      </c>
      <c r="BL253" s="37">
        <v>0</v>
      </c>
      <c r="BM253" s="37">
        <v>0</v>
      </c>
      <c r="BN253" s="37">
        <v>0</v>
      </c>
      <c r="BO253" s="37">
        <v>0</v>
      </c>
      <c r="BP253" s="37">
        <v>0</v>
      </c>
      <c r="BQ253" s="37">
        <v>0</v>
      </c>
      <c r="BR253" s="37">
        <v>0</v>
      </c>
      <c r="BS253" s="37">
        <v>0</v>
      </c>
      <c r="BT253" s="37">
        <v>0</v>
      </c>
      <c r="BU253" s="37">
        <v>0</v>
      </c>
      <c r="BV253" s="37">
        <v>0</v>
      </c>
      <c r="BW253" s="37">
        <v>0</v>
      </c>
      <c r="BX253" s="37">
        <v>0</v>
      </c>
      <c r="BY253" s="37">
        <v>0</v>
      </c>
      <c r="BZ253" s="37">
        <v>0</v>
      </c>
      <c r="CA253" s="37">
        <v>0</v>
      </c>
      <c r="CB253" s="37">
        <v>0</v>
      </c>
      <c r="CC253" s="37">
        <v>0</v>
      </c>
      <c r="CD253" s="37">
        <v>0</v>
      </c>
      <c r="CE253" s="37">
        <v>0</v>
      </c>
      <c r="CF253" s="37">
        <v>0</v>
      </c>
      <c r="CG253" s="37">
        <v>0</v>
      </c>
      <c r="CH253" s="37">
        <v>0</v>
      </c>
      <c r="CI253" s="37">
        <v>0</v>
      </c>
      <c r="CJ253" s="37">
        <v>0</v>
      </c>
      <c r="CK253" s="37">
        <v>0</v>
      </c>
      <c r="CL253" s="37">
        <v>0</v>
      </c>
      <c r="CO253" t="e">
        <f>VLOOKUP(A253,[1]รายการ!$A$14:$D$161,3,FALSE)</f>
        <v>#N/A</v>
      </c>
      <c r="CP253" t="e">
        <f>VLOOKUP(A253,[1]รายการ!$A$14:$D$161,4,FALSE)</f>
        <v>#N/A</v>
      </c>
    </row>
    <row r="254" spans="1:94">
      <c r="A254" s="38" t="s">
        <v>2444</v>
      </c>
      <c r="B254" s="38" t="s">
        <v>2445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37">
        <v>0</v>
      </c>
      <c r="T254" s="37">
        <v>0</v>
      </c>
      <c r="U254" s="37">
        <v>0</v>
      </c>
      <c r="V254" s="37">
        <v>0</v>
      </c>
      <c r="W254" s="37">
        <v>0</v>
      </c>
      <c r="X254" s="37">
        <v>0</v>
      </c>
      <c r="Y254" s="37">
        <v>0</v>
      </c>
      <c r="Z254" s="37">
        <v>0</v>
      </c>
      <c r="AA254" s="37">
        <v>0</v>
      </c>
      <c r="AB254" s="37">
        <v>0</v>
      </c>
      <c r="AC254" s="37">
        <v>0</v>
      </c>
      <c r="AD254" s="37">
        <v>0</v>
      </c>
      <c r="AE254" s="37">
        <v>0</v>
      </c>
      <c r="AF254" s="37">
        <v>0</v>
      </c>
      <c r="AG254" s="37">
        <v>0</v>
      </c>
      <c r="AH254" s="37">
        <v>0</v>
      </c>
      <c r="AI254" s="37">
        <v>0</v>
      </c>
      <c r="AJ254" s="37">
        <v>0</v>
      </c>
      <c r="AK254" s="37">
        <v>0</v>
      </c>
      <c r="AL254" s="37">
        <v>0</v>
      </c>
      <c r="AM254" s="37">
        <v>0</v>
      </c>
      <c r="AN254" s="37">
        <v>0</v>
      </c>
      <c r="AO254" s="37">
        <v>0</v>
      </c>
      <c r="AP254" s="37">
        <v>0</v>
      </c>
      <c r="AQ254" s="37">
        <v>0</v>
      </c>
      <c r="AR254" s="37">
        <v>0</v>
      </c>
      <c r="AS254" s="37">
        <v>0</v>
      </c>
      <c r="AT254" s="37">
        <v>0</v>
      </c>
      <c r="AU254" s="37">
        <v>0</v>
      </c>
      <c r="AV254" s="37">
        <v>0</v>
      </c>
      <c r="AW254" s="37">
        <v>0</v>
      </c>
      <c r="AX254" s="37">
        <v>0</v>
      </c>
      <c r="AY254" s="37">
        <v>0</v>
      </c>
      <c r="AZ254" s="37">
        <v>0</v>
      </c>
      <c r="BA254" s="37">
        <v>0</v>
      </c>
      <c r="BB254" s="37">
        <v>0</v>
      </c>
      <c r="BC254" s="37">
        <v>0</v>
      </c>
      <c r="BD254" s="37">
        <v>0</v>
      </c>
      <c r="BE254" s="37">
        <v>0</v>
      </c>
      <c r="BF254" s="37">
        <v>0</v>
      </c>
      <c r="BG254" s="37">
        <v>6</v>
      </c>
      <c r="BH254" s="37">
        <v>0</v>
      </c>
      <c r="BI254" s="37">
        <v>0</v>
      </c>
      <c r="BJ254" s="37">
        <v>0</v>
      </c>
      <c r="BK254" s="37">
        <v>0</v>
      </c>
      <c r="BL254" s="37">
        <v>0</v>
      </c>
      <c r="BM254" s="37">
        <v>0</v>
      </c>
      <c r="BN254" s="37">
        <v>0</v>
      </c>
      <c r="BO254" s="37">
        <v>0</v>
      </c>
      <c r="BP254" s="37">
        <v>0</v>
      </c>
      <c r="BQ254" s="37">
        <v>0</v>
      </c>
      <c r="BR254" s="37">
        <v>0</v>
      </c>
      <c r="BS254" s="37">
        <v>0</v>
      </c>
      <c r="BT254" s="37">
        <v>0</v>
      </c>
      <c r="BU254" s="37">
        <v>0</v>
      </c>
      <c r="BV254" s="37">
        <v>0</v>
      </c>
      <c r="BW254" s="37">
        <v>0</v>
      </c>
      <c r="BX254" s="37">
        <v>0</v>
      </c>
      <c r="BY254" s="37">
        <v>0</v>
      </c>
      <c r="BZ254" s="37">
        <v>0</v>
      </c>
      <c r="CA254" s="37">
        <v>0</v>
      </c>
      <c r="CB254" s="37">
        <v>0</v>
      </c>
      <c r="CC254" s="37">
        <v>0</v>
      </c>
      <c r="CD254" s="37">
        <v>0</v>
      </c>
      <c r="CE254" s="37">
        <v>0</v>
      </c>
      <c r="CF254" s="37">
        <v>0</v>
      </c>
      <c r="CG254" s="37">
        <v>0</v>
      </c>
      <c r="CH254" s="37">
        <v>0</v>
      </c>
      <c r="CI254" s="37">
        <v>0</v>
      </c>
      <c r="CJ254" s="37">
        <v>0</v>
      </c>
      <c r="CK254" s="37">
        <v>0</v>
      </c>
      <c r="CL254" s="37">
        <v>0</v>
      </c>
      <c r="CO254" t="e">
        <f>VLOOKUP(A254,[1]รายการ!$A$14:$D$161,3,FALSE)</f>
        <v>#N/A</v>
      </c>
      <c r="CP254" t="e">
        <f>VLOOKUP(A254,[1]รายการ!$A$14:$D$161,4,FALSE)</f>
        <v>#N/A</v>
      </c>
    </row>
    <row r="255" spans="1:94">
      <c r="A255" s="38" t="s">
        <v>2446</v>
      </c>
      <c r="B255" s="38" t="s">
        <v>2447</v>
      </c>
      <c r="C255" s="37">
        <v>0</v>
      </c>
      <c r="D255" s="37">
        <v>0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0</v>
      </c>
      <c r="W255" s="37">
        <v>0</v>
      </c>
      <c r="X255" s="37">
        <v>0</v>
      </c>
      <c r="Y255" s="37">
        <v>86780</v>
      </c>
      <c r="Z255" s="37">
        <v>0</v>
      </c>
      <c r="AA255" s="37">
        <v>0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0</v>
      </c>
      <c r="AI255" s="37">
        <v>0</v>
      </c>
      <c r="AJ255" s="37">
        <v>0</v>
      </c>
      <c r="AK255" s="37">
        <v>0</v>
      </c>
      <c r="AL255" s="37">
        <v>0</v>
      </c>
      <c r="AM255" s="37">
        <v>0</v>
      </c>
      <c r="AN255" s="37">
        <v>0</v>
      </c>
      <c r="AO255" s="37">
        <v>0</v>
      </c>
      <c r="AP255" s="37">
        <v>0</v>
      </c>
      <c r="AQ255" s="37">
        <v>0</v>
      </c>
      <c r="AR255" s="37">
        <v>0</v>
      </c>
      <c r="AS255" s="37">
        <v>0</v>
      </c>
      <c r="AT255" s="37">
        <v>0</v>
      </c>
      <c r="AU255" s="37">
        <v>0</v>
      </c>
      <c r="AV255" s="37">
        <v>0</v>
      </c>
      <c r="AW255" s="37">
        <v>0</v>
      </c>
      <c r="AX255" s="37">
        <v>0</v>
      </c>
      <c r="AY255" s="37">
        <v>0</v>
      </c>
      <c r="AZ255" s="37">
        <v>0</v>
      </c>
      <c r="BA255" s="37">
        <v>0</v>
      </c>
      <c r="BB255" s="37">
        <v>0</v>
      </c>
      <c r="BC255" s="37">
        <v>0</v>
      </c>
      <c r="BD255" s="37">
        <v>0</v>
      </c>
      <c r="BE255" s="37">
        <v>0</v>
      </c>
      <c r="BF255" s="37">
        <v>0</v>
      </c>
      <c r="BG255" s="37">
        <v>0</v>
      </c>
      <c r="BH255" s="37">
        <v>0</v>
      </c>
      <c r="BI255" s="37">
        <v>0</v>
      </c>
      <c r="BJ255" s="37">
        <v>0</v>
      </c>
      <c r="BK255" s="37">
        <v>0</v>
      </c>
      <c r="BL255" s="37">
        <v>0</v>
      </c>
      <c r="BM255" s="37">
        <v>0</v>
      </c>
      <c r="BN255" s="37">
        <v>0</v>
      </c>
      <c r="BO255" s="37">
        <v>0</v>
      </c>
      <c r="BP255" s="37">
        <v>0</v>
      </c>
      <c r="BQ255" s="37">
        <v>0</v>
      </c>
      <c r="BR255" s="37">
        <v>0</v>
      </c>
      <c r="BS255" s="37">
        <v>0</v>
      </c>
      <c r="BT255" s="37">
        <v>0</v>
      </c>
      <c r="BU255" s="37">
        <v>0</v>
      </c>
      <c r="BV255" s="37">
        <v>0</v>
      </c>
      <c r="BW255" s="37">
        <v>0</v>
      </c>
      <c r="BX255" s="37">
        <v>15500</v>
      </c>
      <c r="BY255" s="37">
        <v>0</v>
      </c>
      <c r="BZ255" s="37">
        <v>0</v>
      </c>
      <c r="CA255" s="37">
        <v>0</v>
      </c>
      <c r="CB255" s="37">
        <v>0</v>
      </c>
      <c r="CC255" s="37">
        <v>0</v>
      </c>
      <c r="CD255" s="37">
        <v>0</v>
      </c>
      <c r="CE255" s="37">
        <v>0</v>
      </c>
      <c r="CF255" s="37">
        <v>0</v>
      </c>
      <c r="CG255" s="37">
        <v>0</v>
      </c>
      <c r="CH255" s="37">
        <v>0</v>
      </c>
      <c r="CI255" s="37">
        <v>0</v>
      </c>
      <c r="CJ255" s="37">
        <v>0</v>
      </c>
      <c r="CK255" s="37">
        <v>0</v>
      </c>
      <c r="CL255" s="37">
        <v>0</v>
      </c>
      <c r="CO255" t="e">
        <f>VLOOKUP(A255,[1]รายการ!$A$14:$D$161,3,FALSE)</f>
        <v>#N/A</v>
      </c>
      <c r="CP255" t="e">
        <f>VLOOKUP(A255,[1]รายการ!$A$14:$D$161,4,FALSE)</f>
        <v>#N/A</v>
      </c>
    </row>
    <row r="256" spans="1:94">
      <c r="A256" s="38" t="s">
        <v>2448</v>
      </c>
      <c r="B256" s="38" t="s">
        <v>2449</v>
      </c>
      <c r="C256" s="37">
        <v>0</v>
      </c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  <c r="O256" s="37">
        <v>66500</v>
      </c>
      <c r="P256" s="37">
        <v>0</v>
      </c>
      <c r="Q256" s="37">
        <v>0</v>
      </c>
      <c r="R256" s="37">
        <v>0</v>
      </c>
      <c r="S256" s="37">
        <v>0</v>
      </c>
      <c r="T256" s="37">
        <v>0</v>
      </c>
      <c r="U256" s="37">
        <v>0</v>
      </c>
      <c r="V256" s="37">
        <v>0</v>
      </c>
      <c r="W256" s="37">
        <v>0</v>
      </c>
      <c r="X256" s="37">
        <v>0</v>
      </c>
      <c r="Y256" s="37">
        <v>0</v>
      </c>
      <c r="Z256" s="37">
        <v>0</v>
      </c>
      <c r="AA256" s="37">
        <v>0</v>
      </c>
      <c r="AB256" s="37">
        <v>0</v>
      </c>
      <c r="AC256" s="37">
        <v>0</v>
      </c>
      <c r="AD256" s="37">
        <v>0</v>
      </c>
      <c r="AE256" s="37">
        <v>0</v>
      </c>
      <c r="AF256" s="37">
        <v>0</v>
      </c>
      <c r="AG256" s="37">
        <v>0</v>
      </c>
      <c r="AH256" s="37">
        <v>0</v>
      </c>
      <c r="AI256" s="37">
        <v>0</v>
      </c>
      <c r="AJ256" s="37">
        <v>0</v>
      </c>
      <c r="AK256" s="37">
        <v>0</v>
      </c>
      <c r="AL256" s="37">
        <v>0</v>
      </c>
      <c r="AM256" s="37">
        <v>0</v>
      </c>
      <c r="AN256" s="37">
        <v>0</v>
      </c>
      <c r="AO256" s="37">
        <v>0</v>
      </c>
      <c r="AP256" s="37">
        <v>0</v>
      </c>
      <c r="AQ256" s="37">
        <v>0</v>
      </c>
      <c r="AR256" s="37">
        <v>0</v>
      </c>
      <c r="AS256" s="37">
        <v>0</v>
      </c>
      <c r="AT256" s="37">
        <v>0</v>
      </c>
      <c r="AU256" s="37">
        <v>0</v>
      </c>
      <c r="AV256" s="37">
        <v>0</v>
      </c>
      <c r="AW256" s="37">
        <v>0</v>
      </c>
      <c r="AX256" s="37">
        <v>0</v>
      </c>
      <c r="AY256" s="37">
        <v>0</v>
      </c>
      <c r="AZ256" s="37">
        <v>0</v>
      </c>
      <c r="BA256" s="37">
        <v>0</v>
      </c>
      <c r="BB256" s="37">
        <v>0</v>
      </c>
      <c r="BC256" s="37">
        <v>0</v>
      </c>
      <c r="BD256" s="37">
        <v>0</v>
      </c>
      <c r="BE256" s="37">
        <v>0</v>
      </c>
      <c r="BF256" s="37">
        <v>0</v>
      </c>
      <c r="BG256" s="37">
        <v>0</v>
      </c>
      <c r="BH256" s="37">
        <v>0</v>
      </c>
      <c r="BI256" s="37">
        <v>0</v>
      </c>
      <c r="BJ256" s="37">
        <v>0</v>
      </c>
      <c r="BK256" s="37">
        <v>0</v>
      </c>
      <c r="BL256" s="37">
        <v>8317</v>
      </c>
      <c r="BM256" s="37">
        <v>0</v>
      </c>
      <c r="BN256" s="37">
        <v>0</v>
      </c>
      <c r="BO256" s="37">
        <v>0</v>
      </c>
      <c r="BP256" s="37">
        <v>0</v>
      </c>
      <c r="BQ256" s="37">
        <v>0</v>
      </c>
      <c r="BR256" s="37">
        <v>229192.66</v>
      </c>
      <c r="BS256" s="37">
        <v>0</v>
      </c>
      <c r="BT256" s="37">
        <v>0</v>
      </c>
      <c r="BU256" s="37">
        <v>0</v>
      </c>
      <c r="BV256" s="37">
        <v>0</v>
      </c>
      <c r="BW256" s="37">
        <v>0</v>
      </c>
      <c r="BX256" s="37">
        <v>0</v>
      </c>
      <c r="BY256" s="37">
        <v>0</v>
      </c>
      <c r="BZ256" s="37">
        <v>0</v>
      </c>
      <c r="CA256" s="37">
        <v>0</v>
      </c>
      <c r="CB256" s="37">
        <v>0</v>
      </c>
      <c r="CC256" s="37">
        <v>0</v>
      </c>
      <c r="CD256" s="37">
        <v>0</v>
      </c>
      <c r="CE256" s="37">
        <v>0</v>
      </c>
      <c r="CF256" s="37">
        <v>0</v>
      </c>
      <c r="CG256" s="37">
        <v>0</v>
      </c>
      <c r="CH256" s="37">
        <v>0</v>
      </c>
      <c r="CI256" s="37">
        <v>0</v>
      </c>
      <c r="CJ256" s="37">
        <v>0</v>
      </c>
      <c r="CK256" s="37">
        <v>0</v>
      </c>
      <c r="CL256" s="37">
        <v>0</v>
      </c>
      <c r="CO256" t="e">
        <f>VLOOKUP(A256,[1]รายการ!$A$14:$D$161,3,FALSE)</f>
        <v>#N/A</v>
      </c>
      <c r="CP256" t="e">
        <f>VLOOKUP(A256,[1]รายการ!$A$14:$D$161,4,FALSE)</f>
        <v>#N/A</v>
      </c>
    </row>
    <row r="257" spans="1:94">
      <c r="A257" s="38" t="s">
        <v>2450</v>
      </c>
      <c r="B257" s="38" t="s">
        <v>2451</v>
      </c>
      <c r="C257" s="37">
        <v>0</v>
      </c>
      <c r="D257" s="37">
        <v>0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7">
        <v>0</v>
      </c>
      <c r="M257" s="37">
        <v>0</v>
      </c>
      <c r="N257" s="37">
        <v>0</v>
      </c>
      <c r="O257" s="37">
        <v>0</v>
      </c>
      <c r="P257" s="37">
        <v>0</v>
      </c>
      <c r="Q257" s="37">
        <v>0</v>
      </c>
      <c r="R257" s="37">
        <v>0</v>
      </c>
      <c r="S257" s="37">
        <v>0</v>
      </c>
      <c r="T257" s="37">
        <v>0</v>
      </c>
      <c r="U257" s="37">
        <v>0</v>
      </c>
      <c r="V257" s="37">
        <v>0</v>
      </c>
      <c r="W257" s="37">
        <v>0</v>
      </c>
      <c r="X257" s="37">
        <v>0</v>
      </c>
      <c r="Y257" s="37">
        <v>0</v>
      </c>
      <c r="Z257" s="37">
        <v>0</v>
      </c>
      <c r="AA257" s="37">
        <v>0</v>
      </c>
      <c r="AB257" s="37">
        <v>0</v>
      </c>
      <c r="AC257" s="37">
        <v>0</v>
      </c>
      <c r="AD257" s="37">
        <v>0</v>
      </c>
      <c r="AE257" s="37">
        <v>0</v>
      </c>
      <c r="AF257" s="37">
        <v>0</v>
      </c>
      <c r="AG257" s="37">
        <v>0</v>
      </c>
      <c r="AH257" s="37">
        <v>0</v>
      </c>
      <c r="AI257" s="37">
        <v>0</v>
      </c>
      <c r="AJ257" s="37">
        <v>0</v>
      </c>
      <c r="AK257" s="37">
        <v>0</v>
      </c>
      <c r="AL257" s="37">
        <v>0</v>
      </c>
      <c r="AM257" s="37">
        <v>0</v>
      </c>
      <c r="AN257" s="37">
        <v>0</v>
      </c>
      <c r="AO257" s="37">
        <v>0</v>
      </c>
      <c r="AP257" s="37">
        <v>0</v>
      </c>
      <c r="AQ257" s="37">
        <v>0</v>
      </c>
      <c r="AR257" s="37">
        <v>0</v>
      </c>
      <c r="AS257" s="37">
        <v>0</v>
      </c>
      <c r="AT257" s="37">
        <v>0</v>
      </c>
      <c r="AU257" s="37">
        <v>0</v>
      </c>
      <c r="AV257" s="37">
        <v>0</v>
      </c>
      <c r="AW257" s="37">
        <v>0</v>
      </c>
      <c r="AX257" s="37">
        <v>0</v>
      </c>
      <c r="AY257" s="37">
        <v>0</v>
      </c>
      <c r="AZ257" s="37">
        <v>0</v>
      </c>
      <c r="BA257" s="37">
        <v>0</v>
      </c>
      <c r="BB257" s="37">
        <v>0</v>
      </c>
      <c r="BC257" s="37">
        <v>0</v>
      </c>
      <c r="BD257" s="37">
        <v>0</v>
      </c>
      <c r="BE257" s="37">
        <v>0</v>
      </c>
      <c r="BF257" s="37">
        <v>0</v>
      </c>
      <c r="BG257" s="37">
        <v>0</v>
      </c>
      <c r="BH257" s="37">
        <v>0</v>
      </c>
      <c r="BI257" s="37">
        <v>0</v>
      </c>
      <c r="BJ257" s="37">
        <v>0</v>
      </c>
      <c r="BK257" s="37">
        <v>0</v>
      </c>
      <c r="BL257" s="37">
        <v>0</v>
      </c>
      <c r="BM257" s="37">
        <v>0</v>
      </c>
      <c r="BN257" s="37">
        <v>0</v>
      </c>
      <c r="BO257" s="37">
        <v>0</v>
      </c>
      <c r="BP257" s="37">
        <v>0</v>
      </c>
      <c r="BQ257" s="37">
        <v>0</v>
      </c>
      <c r="BR257" s="37">
        <v>0</v>
      </c>
      <c r="BS257" s="37">
        <v>0</v>
      </c>
      <c r="BT257" s="37">
        <v>0</v>
      </c>
      <c r="BU257" s="37">
        <v>0</v>
      </c>
      <c r="BV257" s="37">
        <v>0</v>
      </c>
      <c r="BW257" s="37">
        <v>0</v>
      </c>
      <c r="BX257" s="37">
        <v>0</v>
      </c>
      <c r="BY257" s="37">
        <v>0</v>
      </c>
      <c r="BZ257" s="37">
        <v>0</v>
      </c>
      <c r="CA257" s="37">
        <v>0</v>
      </c>
      <c r="CB257" s="37">
        <v>0</v>
      </c>
      <c r="CC257" s="37">
        <v>0</v>
      </c>
      <c r="CD257" s="37">
        <v>0</v>
      </c>
      <c r="CE257" s="37">
        <v>0</v>
      </c>
      <c r="CF257" s="37">
        <v>0</v>
      </c>
      <c r="CG257" s="37">
        <v>0</v>
      </c>
      <c r="CH257" s="37">
        <v>0</v>
      </c>
      <c r="CI257" s="37">
        <v>0</v>
      </c>
      <c r="CJ257" s="37">
        <v>0</v>
      </c>
      <c r="CK257" s="37">
        <v>0</v>
      </c>
      <c r="CL257" s="37">
        <v>0</v>
      </c>
      <c r="CO257" t="e">
        <f>VLOOKUP(A257,[1]รายการ!$A$14:$D$161,3,FALSE)</f>
        <v>#N/A</v>
      </c>
      <c r="CP257" t="e">
        <f>VLOOKUP(A257,[1]รายการ!$A$14:$D$161,4,FALSE)</f>
        <v>#N/A</v>
      </c>
    </row>
    <row r="258" spans="1:94">
      <c r="A258" s="38" t="s">
        <v>2452</v>
      </c>
      <c r="B258" s="38" t="s">
        <v>2453</v>
      </c>
      <c r="C258" s="37">
        <v>62650236.060000002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7">
        <v>0</v>
      </c>
      <c r="M258" s="37">
        <v>0</v>
      </c>
      <c r="N258" s="37">
        <v>0</v>
      </c>
      <c r="O258" s="37">
        <v>0</v>
      </c>
      <c r="P258" s="37">
        <v>0</v>
      </c>
      <c r="Q258" s="37">
        <v>0</v>
      </c>
      <c r="R258" s="37">
        <v>0</v>
      </c>
      <c r="S258" s="37">
        <v>0</v>
      </c>
      <c r="T258" s="37">
        <v>0</v>
      </c>
      <c r="U258" s="37">
        <v>0</v>
      </c>
      <c r="V258" s="37">
        <v>0</v>
      </c>
      <c r="W258" s="37">
        <v>0</v>
      </c>
      <c r="X258" s="37">
        <v>0</v>
      </c>
      <c r="Y258" s="37">
        <v>0</v>
      </c>
      <c r="Z258" s="37">
        <v>0</v>
      </c>
      <c r="AA258" s="37">
        <v>0</v>
      </c>
      <c r="AB258" s="37">
        <v>0</v>
      </c>
      <c r="AC258" s="37">
        <v>0</v>
      </c>
      <c r="AD258" s="37">
        <v>0</v>
      </c>
      <c r="AE258" s="37">
        <v>0</v>
      </c>
      <c r="AF258" s="37">
        <v>0</v>
      </c>
      <c r="AG258" s="37">
        <v>0</v>
      </c>
      <c r="AH258" s="37">
        <v>0</v>
      </c>
      <c r="AI258" s="37">
        <v>0</v>
      </c>
      <c r="AJ258" s="37">
        <v>0</v>
      </c>
      <c r="AK258" s="37">
        <v>0</v>
      </c>
      <c r="AL258" s="37">
        <v>0</v>
      </c>
      <c r="AM258" s="37">
        <v>0</v>
      </c>
      <c r="AN258" s="37">
        <v>0</v>
      </c>
      <c r="AO258" s="37">
        <v>0</v>
      </c>
      <c r="AP258" s="37">
        <v>0</v>
      </c>
      <c r="AQ258" s="37">
        <v>0</v>
      </c>
      <c r="AR258" s="37">
        <v>63150</v>
      </c>
      <c r="AS258" s="37">
        <v>0</v>
      </c>
      <c r="AT258" s="37">
        <v>0</v>
      </c>
      <c r="AU258" s="37">
        <v>0</v>
      </c>
      <c r="AV258" s="37">
        <v>0</v>
      </c>
      <c r="AW258" s="37">
        <v>0</v>
      </c>
      <c r="AX258" s="37">
        <v>0</v>
      </c>
      <c r="AY258" s="37">
        <v>0</v>
      </c>
      <c r="AZ258" s="37">
        <v>0</v>
      </c>
      <c r="BA258" s="37">
        <v>0</v>
      </c>
      <c r="BB258" s="37">
        <v>0</v>
      </c>
      <c r="BC258" s="37">
        <v>0</v>
      </c>
      <c r="BD258" s="37">
        <v>0</v>
      </c>
      <c r="BE258" s="37">
        <v>0</v>
      </c>
      <c r="BF258" s="37">
        <v>0</v>
      </c>
      <c r="BG258" s="37">
        <v>0</v>
      </c>
      <c r="BH258" s="37">
        <v>0</v>
      </c>
      <c r="BI258" s="37">
        <v>0</v>
      </c>
      <c r="BJ258" s="37">
        <v>0</v>
      </c>
      <c r="BK258" s="37">
        <v>0</v>
      </c>
      <c r="BL258" s="37">
        <v>755766</v>
      </c>
      <c r="BM258" s="37">
        <v>0</v>
      </c>
      <c r="BN258" s="37">
        <v>0</v>
      </c>
      <c r="BO258" s="37">
        <v>0</v>
      </c>
      <c r="BP258" s="37">
        <v>0</v>
      </c>
      <c r="BQ258" s="37">
        <v>0</v>
      </c>
      <c r="BR258" s="37">
        <v>8222066.4299999997</v>
      </c>
      <c r="BS258" s="37">
        <v>0</v>
      </c>
      <c r="BT258" s="37">
        <v>0</v>
      </c>
      <c r="BU258" s="37">
        <v>0</v>
      </c>
      <c r="BV258" s="37">
        <v>0</v>
      </c>
      <c r="BW258" s="37">
        <v>0</v>
      </c>
      <c r="BX258" s="37">
        <v>0</v>
      </c>
      <c r="BY258" s="37">
        <v>0</v>
      </c>
      <c r="BZ258" s="37">
        <v>0</v>
      </c>
      <c r="CA258" s="37">
        <v>0</v>
      </c>
      <c r="CB258" s="37">
        <v>0</v>
      </c>
      <c r="CC258" s="37">
        <v>0</v>
      </c>
      <c r="CD258" s="37">
        <v>0</v>
      </c>
      <c r="CE258" s="37">
        <v>0</v>
      </c>
      <c r="CF258" s="37">
        <v>0</v>
      </c>
      <c r="CG258" s="37">
        <v>0</v>
      </c>
      <c r="CH258" s="37">
        <v>0</v>
      </c>
      <c r="CI258" s="37">
        <v>0</v>
      </c>
      <c r="CJ258" s="37">
        <v>0</v>
      </c>
      <c r="CK258" s="37">
        <v>0</v>
      </c>
      <c r="CL258" s="37">
        <v>0</v>
      </c>
      <c r="CO258" t="e">
        <f>VLOOKUP(A258,[1]รายการ!$A$14:$D$161,3,FALSE)</f>
        <v>#N/A</v>
      </c>
      <c r="CP258" t="e">
        <f>VLOOKUP(A258,[1]รายการ!$A$14:$D$161,4,FALSE)</f>
        <v>#N/A</v>
      </c>
    </row>
    <row r="259" spans="1:94">
      <c r="A259" s="38" t="s">
        <v>2454</v>
      </c>
      <c r="B259" s="38" t="s">
        <v>2455</v>
      </c>
      <c r="C259" s="37">
        <v>1100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  <c r="N259" s="37">
        <v>0</v>
      </c>
      <c r="O259" s="37">
        <v>1506873.36</v>
      </c>
      <c r="P259" s="37">
        <v>0</v>
      </c>
      <c r="Q259" s="37">
        <v>0</v>
      </c>
      <c r="R259" s="37">
        <v>0</v>
      </c>
      <c r="S259" s="37">
        <v>0</v>
      </c>
      <c r="T259" s="37">
        <v>0</v>
      </c>
      <c r="U259" s="37">
        <v>0</v>
      </c>
      <c r="V259" s="37">
        <v>0</v>
      </c>
      <c r="W259" s="37">
        <v>0</v>
      </c>
      <c r="X259" s="37">
        <v>0</v>
      </c>
      <c r="Y259" s="37">
        <v>0</v>
      </c>
      <c r="Z259" s="37">
        <v>0</v>
      </c>
      <c r="AA259" s="37">
        <v>0</v>
      </c>
      <c r="AB259" s="37">
        <v>0</v>
      </c>
      <c r="AC259" s="37">
        <v>0</v>
      </c>
      <c r="AD259" s="37">
        <v>0</v>
      </c>
      <c r="AE259" s="37">
        <v>0</v>
      </c>
      <c r="AF259" s="37">
        <v>0</v>
      </c>
      <c r="AG259" s="37">
        <v>0</v>
      </c>
      <c r="AH259" s="37">
        <v>0</v>
      </c>
      <c r="AI259" s="37">
        <v>0</v>
      </c>
      <c r="AJ259" s="37">
        <v>0</v>
      </c>
      <c r="AK259" s="37">
        <v>2442.3000000000002</v>
      </c>
      <c r="AL259" s="37">
        <v>0</v>
      </c>
      <c r="AM259" s="37">
        <v>0</v>
      </c>
      <c r="AN259" s="37">
        <v>0</v>
      </c>
      <c r="AO259" s="37">
        <v>0</v>
      </c>
      <c r="AP259" s="37">
        <v>0</v>
      </c>
      <c r="AQ259" s="37">
        <v>0</v>
      </c>
      <c r="AR259" s="37">
        <v>0</v>
      </c>
      <c r="AS259" s="37">
        <v>0</v>
      </c>
      <c r="AT259" s="37">
        <v>0</v>
      </c>
      <c r="AU259" s="37">
        <v>0</v>
      </c>
      <c r="AV259" s="37">
        <v>0</v>
      </c>
      <c r="AW259" s="37">
        <v>0</v>
      </c>
      <c r="AX259" s="37">
        <v>0</v>
      </c>
      <c r="AY259" s="37">
        <v>0</v>
      </c>
      <c r="AZ259" s="37">
        <v>0</v>
      </c>
      <c r="BA259" s="37">
        <v>45530.54</v>
      </c>
      <c r="BB259" s="37">
        <v>0</v>
      </c>
      <c r="BC259" s="37">
        <v>23177.25</v>
      </c>
      <c r="BD259" s="37">
        <v>0</v>
      </c>
      <c r="BE259" s="37">
        <v>0</v>
      </c>
      <c r="BF259" s="37">
        <v>0</v>
      </c>
      <c r="BG259" s="37">
        <v>0</v>
      </c>
      <c r="BH259" s="37">
        <v>0</v>
      </c>
      <c r="BI259" s="37">
        <v>0</v>
      </c>
      <c r="BJ259" s="37">
        <v>0</v>
      </c>
      <c r="BK259" s="37">
        <v>0</v>
      </c>
      <c r="BL259" s="37">
        <v>1380453.17</v>
      </c>
      <c r="BM259" s="37">
        <v>0</v>
      </c>
      <c r="BN259" s="37">
        <v>0</v>
      </c>
      <c r="BO259" s="37">
        <v>0</v>
      </c>
      <c r="BP259" s="37">
        <v>0</v>
      </c>
      <c r="BQ259" s="37">
        <v>0</v>
      </c>
      <c r="BR259" s="37">
        <v>1022447.33</v>
      </c>
      <c r="BS259" s="37">
        <v>0</v>
      </c>
      <c r="BT259" s="37">
        <v>0</v>
      </c>
      <c r="BU259" s="37">
        <v>0</v>
      </c>
      <c r="BV259" s="37">
        <v>0</v>
      </c>
      <c r="BW259" s="37">
        <v>0</v>
      </c>
      <c r="BX259" s="37">
        <v>0</v>
      </c>
      <c r="BY259" s="37">
        <v>0</v>
      </c>
      <c r="BZ259" s="37">
        <v>0</v>
      </c>
      <c r="CA259" s="37">
        <v>0</v>
      </c>
      <c r="CB259" s="37">
        <v>0</v>
      </c>
      <c r="CC259" s="37">
        <v>0</v>
      </c>
      <c r="CD259" s="37">
        <v>0</v>
      </c>
      <c r="CE259" s="37">
        <v>0</v>
      </c>
      <c r="CF259" s="37">
        <v>0</v>
      </c>
      <c r="CG259" s="37">
        <v>0</v>
      </c>
      <c r="CH259" s="37">
        <v>0</v>
      </c>
      <c r="CI259" s="37">
        <v>0</v>
      </c>
      <c r="CJ259" s="37">
        <v>0</v>
      </c>
      <c r="CK259" s="37">
        <v>0</v>
      </c>
      <c r="CL259" s="37">
        <v>0</v>
      </c>
      <c r="CO259" t="e">
        <f>VLOOKUP(A259,[1]รายการ!$A$14:$D$161,3,FALSE)</f>
        <v>#N/A</v>
      </c>
      <c r="CP259" t="e">
        <f>VLOOKUP(A259,[1]รายการ!$A$14:$D$161,4,FALSE)</f>
        <v>#N/A</v>
      </c>
    </row>
    <row r="260" spans="1:94">
      <c r="A260" s="38" t="s">
        <v>2456</v>
      </c>
      <c r="B260" s="38" t="s">
        <v>2457</v>
      </c>
      <c r="C260" s="37">
        <v>10000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7">
        <v>0</v>
      </c>
      <c r="O260" s="37">
        <v>0</v>
      </c>
      <c r="P260" s="37">
        <v>0</v>
      </c>
      <c r="Q260" s="37">
        <v>0</v>
      </c>
      <c r="R260" s="37">
        <v>0</v>
      </c>
      <c r="S260" s="37">
        <v>0</v>
      </c>
      <c r="T260" s="37">
        <v>0</v>
      </c>
      <c r="U260" s="37">
        <v>0</v>
      </c>
      <c r="V260" s="37">
        <v>0</v>
      </c>
      <c r="W260" s="37">
        <v>0</v>
      </c>
      <c r="X260" s="37">
        <v>0</v>
      </c>
      <c r="Y260" s="37">
        <v>0</v>
      </c>
      <c r="Z260" s="37">
        <v>0</v>
      </c>
      <c r="AA260" s="37">
        <v>0</v>
      </c>
      <c r="AB260" s="37">
        <v>0</v>
      </c>
      <c r="AC260" s="37">
        <v>0</v>
      </c>
      <c r="AD260" s="37">
        <v>0</v>
      </c>
      <c r="AE260" s="37">
        <v>0</v>
      </c>
      <c r="AF260" s="37">
        <v>0</v>
      </c>
      <c r="AG260" s="37">
        <v>0</v>
      </c>
      <c r="AH260" s="37">
        <v>0</v>
      </c>
      <c r="AI260" s="37">
        <v>0</v>
      </c>
      <c r="AJ260" s="37">
        <v>0</v>
      </c>
      <c r="AK260" s="37">
        <v>0</v>
      </c>
      <c r="AL260" s="37">
        <v>0</v>
      </c>
      <c r="AM260" s="37">
        <v>0</v>
      </c>
      <c r="AN260" s="37">
        <v>0</v>
      </c>
      <c r="AO260" s="37">
        <v>0</v>
      </c>
      <c r="AP260" s="37">
        <v>0</v>
      </c>
      <c r="AQ260" s="37">
        <v>0</v>
      </c>
      <c r="AR260" s="37">
        <v>0</v>
      </c>
      <c r="AS260" s="37">
        <v>0</v>
      </c>
      <c r="AT260" s="37">
        <v>0</v>
      </c>
      <c r="AU260" s="37">
        <v>0</v>
      </c>
      <c r="AV260" s="37">
        <v>0</v>
      </c>
      <c r="AW260" s="37">
        <v>0</v>
      </c>
      <c r="AX260" s="37">
        <v>0</v>
      </c>
      <c r="AY260" s="37">
        <v>0</v>
      </c>
      <c r="AZ260" s="37">
        <v>0</v>
      </c>
      <c r="BA260" s="37">
        <v>0</v>
      </c>
      <c r="BB260" s="37">
        <v>0</v>
      </c>
      <c r="BC260" s="37">
        <v>0</v>
      </c>
      <c r="BD260" s="37">
        <v>0</v>
      </c>
      <c r="BE260" s="37">
        <v>0</v>
      </c>
      <c r="BF260" s="37">
        <v>0</v>
      </c>
      <c r="BG260" s="37">
        <v>0</v>
      </c>
      <c r="BH260" s="37">
        <v>0</v>
      </c>
      <c r="BI260" s="37">
        <v>0</v>
      </c>
      <c r="BJ260" s="37">
        <v>0</v>
      </c>
      <c r="BK260" s="37">
        <v>0</v>
      </c>
      <c r="BL260" s="37">
        <v>450043</v>
      </c>
      <c r="BM260" s="37">
        <v>0</v>
      </c>
      <c r="BN260" s="37">
        <v>0</v>
      </c>
      <c r="BO260" s="37">
        <v>0</v>
      </c>
      <c r="BP260" s="37">
        <v>0</v>
      </c>
      <c r="BQ260" s="37">
        <v>0</v>
      </c>
      <c r="BR260" s="37">
        <v>0</v>
      </c>
      <c r="BS260" s="37">
        <v>0</v>
      </c>
      <c r="BT260" s="37">
        <v>0</v>
      </c>
      <c r="BU260" s="37">
        <v>0</v>
      </c>
      <c r="BV260" s="37">
        <v>0</v>
      </c>
      <c r="BW260" s="37">
        <v>0</v>
      </c>
      <c r="BX260" s="37">
        <v>0</v>
      </c>
      <c r="BY260" s="37">
        <v>0</v>
      </c>
      <c r="BZ260" s="37">
        <v>0</v>
      </c>
      <c r="CA260" s="37">
        <v>0</v>
      </c>
      <c r="CB260" s="37">
        <v>0</v>
      </c>
      <c r="CC260" s="37">
        <v>0</v>
      </c>
      <c r="CD260" s="37">
        <v>0</v>
      </c>
      <c r="CE260" s="37">
        <v>0</v>
      </c>
      <c r="CF260" s="37">
        <v>0</v>
      </c>
      <c r="CG260" s="37">
        <v>0</v>
      </c>
      <c r="CH260" s="37">
        <v>0</v>
      </c>
      <c r="CI260" s="37">
        <v>0</v>
      </c>
      <c r="CJ260" s="37">
        <v>0</v>
      </c>
      <c r="CK260" s="37">
        <v>0</v>
      </c>
      <c r="CL260" s="37">
        <v>0</v>
      </c>
      <c r="CO260" t="e">
        <f>VLOOKUP(A260,[1]รายการ!$A$14:$D$161,3,FALSE)</f>
        <v>#N/A</v>
      </c>
      <c r="CP260" t="e">
        <f>VLOOKUP(A260,[1]รายการ!$A$14:$D$161,4,FALSE)</f>
        <v>#N/A</v>
      </c>
    </row>
    <row r="261" spans="1:94">
      <c r="A261" s="38" t="s">
        <v>2458</v>
      </c>
      <c r="B261" s="38" t="s">
        <v>2459</v>
      </c>
      <c r="C261" s="37">
        <v>2700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37">
        <v>0</v>
      </c>
      <c r="U261" s="37">
        <v>0</v>
      </c>
      <c r="V261" s="37">
        <v>0</v>
      </c>
      <c r="W261" s="37">
        <v>0</v>
      </c>
      <c r="X261" s="37">
        <v>0</v>
      </c>
      <c r="Y261" s="37">
        <v>0</v>
      </c>
      <c r="Z261" s="37">
        <v>0</v>
      </c>
      <c r="AA261" s="37">
        <v>0</v>
      </c>
      <c r="AB261" s="37">
        <v>0</v>
      </c>
      <c r="AC261" s="37">
        <v>0</v>
      </c>
      <c r="AD261" s="37">
        <v>0</v>
      </c>
      <c r="AE261" s="37">
        <v>0</v>
      </c>
      <c r="AF261" s="37">
        <v>0</v>
      </c>
      <c r="AG261" s="37">
        <v>0</v>
      </c>
      <c r="AH261" s="37">
        <v>0</v>
      </c>
      <c r="AI261" s="37">
        <v>0</v>
      </c>
      <c r="AJ261" s="37">
        <v>0</v>
      </c>
      <c r="AK261" s="37">
        <v>4500</v>
      </c>
      <c r="AL261" s="37">
        <v>0</v>
      </c>
      <c r="AM261" s="37">
        <v>0</v>
      </c>
      <c r="AN261" s="37">
        <v>0</v>
      </c>
      <c r="AO261" s="37">
        <v>0</v>
      </c>
      <c r="AP261" s="37">
        <v>0</v>
      </c>
      <c r="AQ261" s="37">
        <v>0</v>
      </c>
      <c r="AR261" s="37">
        <v>0</v>
      </c>
      <c r="AS261" s="37">
        <v>0</v>
      </c>
      <c r="AT261" s="37">
        <v>0</v>
      </c>
      <c r="AU261" s="37">
        <v>0</v>
      </c>
      <c r="AV261" s="37">
        <v>0</v>
      </c>
      <c r="AW261" s="37">
        <v>0</v>
      </c>
      <c r="AX261" s="37">
        <v>0</v>
      </c>
      <c r="AY261" s="37">
        <v>0</v>
      </c>
      <c r="AZ261" s="37">
        <v>0</v>
      </c>
      <c r="BA261" s="37">
        <v>0</v>
      </c>
      <c r="BB261" s="37">
        <v>0</v>
      </c>
      <c r="BC261" s="37">
        <v>0</v>
      </c>
      <c r="BD261" s="37">
        <v>0</v>
      </c>
      <c r="BE261" s="37">
        <v>0</v>
      </c>
      <c r="BF261" s="37">
        <v>0</v>
      </c>
      <c r="BG261" s="37">
        <v>0</v>
      </c>
      <c r="BH261" s="37">
        <v>0</v>
      </c>
      <c r="BI261" s="37">
        <v>0</v>
      </c>
      <c r="BJ261" s="37">
        <v>0</v>
      </c>
      <c r="BK261" s="37">
        <v>0</v>
      </c>
      <c r="BL261" s="37">
        <v>0</v>
      </c>
      <c r="BM261" s="37">
        <v>0</v>
      </c>
      <c r="BN261" s="37">
        <v>0</v>
      </c>
      <c r="BO261" s="37">
        <v>0</v>
      </c>
      <c r="BP261" s="37">
        <v>0</v>
      </c>
      <c r="BQ261" s="37">
        <v>0</v>
      </c>
      <c r="BR261" s="37">
        <v>0</v>
      </c>
      <c r="BS261" s="37">
        <v>0</v>
      </c>
      <c r="BT261" s="37">
        <v>0</v>
      </c>
      <c r="BU261" s="37">
        <v>0</v>
      </c>
      <c r="BV261" s="37">
        <v>0</v>
      </c>
      <c r="BW261" s="37">
        <v>0</v>
      </c>
      <c r="BX261" s="37">
        <v>0</v>
      </c>
      <c r="BY261" s="37">
        <v>0</v>
      </c>
      <c r="BZ261" s="37">
        <v>0</v>
      </c>
      <c r="CA261" s="37">
        <v>0</v>
      </c>
      <c r="CB261" s="37">
        <v>0</v>
      </c>
      <c r="CC261" s="37">
        <v>0</v>
      </c>
      <c r="CD261" s="37">
        <v>0</v>
      </c>
      <c r="CE261" s="37">
        <v>0</v>
      </c>
      <c r="CF261" s="37">
        <v>0</v>
      </c>
      <c r="CG261" s="37">
        <v>0</v>
      </c>
      <c r="CH261" s="37">
        <v>0</v>
      </c>
      <c r="CI261" s="37">
        <v>0</v>
      </c>
      <c r="CJ261" s="37">
        <v>0</v>
      </c>
      <c r="CK261" s="37">
        <v>0</v>
      </c>
      <c r="CL261" s="37">
        <v>0</v>
      </c>
      <c r="CO261" t="e">
        <f>VLOOKUP(A261,[1]รายการ!$A$14:$D$161,3,FALSE)</f>
        <v>#N/A</v>
      </c>
      <c r="CP261" t="e">
        <f>VLOOKUP(A261,[1]รายการ!$A$14:$D$161,4,FALSE)</f>
        <v>#N/A</v>
      </c>
    </row>
    <row r="262" spans="1:94">
      <c r="A262" s="38" t="s">
        <v>2460</v>
      </c>
      <c r="B262" s="38" t="s">
        <v>2461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7">
        <v>0</v>
      </c>
      <c r="T262" s="37">
        <v>0</v>
      </c>
      <c r="U262" s="37">
        <v>0</v>
      </c>
      <c r="V262" s="37">
        <v>0</v>
      </c>
      <c r="W262" s="37">
        <v>0</v>
      </c>
      <c r="X262" s="37">
        <v>0</v>
      </c>
      <c r="Y262" s="37">
        <v>0</v>
      </c>
      <c r="Z262" s="37">
        <v>0</v>
      </c>
      <c r="AA262" s="37">
        <v>0</v>
      </c>
      <c r="AB262" s="37">
        <v>0</v>
      </c>
      <c r="AC262" s="37">
        <v>0</v>
      </c>
      <c r="AD262" s="37">
        <v>0</v>
      </c>
      <c r="AE262" s="37">
        <v>0</v>
      </c>
      <c r="AF262" s="37">
        <v>0</v>
      </c>
      <c r="AG262" s="37">
        <v>0</v>
      </c>
      <c r="AH262" s="37">
        <v>0</v>
      </c>
      <c r="AI262" s="37">
        <v>0</v>
      </c>
      <c r="AJ262" s="37">
        <v>0</v>
      </c>
      <c r="AK262" s="37">
        <v>0</v>
      </c>
      <c r="AL262" s="37">
        <v>0</v>
      </c>
      <c r="AM262" s="37">
        <v>0</v>
      </c>
      <c r="AN262" s="37">
        <v>0</v>
      </c>
      <c r="AO262" s="37">
        <v>0</v>
      </c>
      <c r="AP262" s="37">
        <v>0</v>
      </c>
      <c r="AQ262" s="37">
        <v>0</v>
      </c>
      <c r="AR262" s="37">
        <v>0</v>
      </c>
      <c r="AS262" s="37">
        <v>0</v>
      </c>
      <c r="AT262" s="37">
        <v>0</v>
      </c>
      <c r="AU262" s="37">
        <v>0</v>
      </c>
      <c r="AV262" s="37">
        <v>0</v>
      </c>
      <c r="AW262" s="37">
        <v>0</v>
      </c>
      <c r="AX262" s="37">
        <v>0</v>
      </c>
      <c r="AY262" s="37">
        <v>0</v>
      </c>
      <c r="AZ262" s="37">
        <v>0</v>
      </c>
      <c r="BA262" s="37">
        <v>0</v>
      </c>
      <c r="BB262" s="37">
        <v>0</v>
      </c>
      <c r="BC262" s="37">
        <v>0</v>
      </c>
      <c r="BD262" s="37">
        <v>0</v>
      </c>
      <c r="BE262" s="37">
        <v>0</v>
      </c>
      <c r="BF262" s="37">
        <v>0</v>
      </c>
      <c r="BG262" s="37">
        <v>0</v>
      </c>
      <c r="BH262" s="37">
        <v>0</v>
      </c>
      <c r="BI262" s="37">
        <v>0</v>
      </c>
      <c r="BJ262" s="37">
        <v>0</v>
      </c>
      <c r="BK262" s="37">
        <v>0</v>
      </c>
      <c r="BL262" s="37">
        <v>0</v>
      </c>
      <c r="BM262" s="37">
        <v>0</v>
      </c>
      <c r="BN262" s="37">
        <v>0</v>
      </c>
      <c r="BO262" s="37">
        <v>0</v>
      </c>
      <c r="BP262" s="37">
        <v>0</v>
      </c>
      <c r="BQ262" s="37">
        <v>0</v>
      </c>
      <c r="BR262" s="37">
        <v>0</v>
      </c>
      <c r="BS262" s="37">
        <v>0</v>
      </c>
      <c r="BT262" s="37">
        <v>0</v>
      </c>
      <c r="BU262" s="37">
        <v>0</v>
      </c>
      <c r="BV262" s="37">
        <v>0</v>
      </c>
      <c r="BW262" s="37">
        <v>0</v>
      </c>
      <c r="BX262" s="37">
        <v>0</v>
      </c>
      <c r="BY262" s="37">
        <v>0</v>
      </c>
      <c r="BZ262" s="37">
        <v>0</v>
      </c>
      <c r="CA262" s="37">
        <v>0</v>
      </c>
      <c r="CB262" s="37">
        <v>0</v>
      </c>
      <c r="CC262" s="37">
        <v>0</v>
      </c>
      <c r="CD262" s="37">
        <v>0</v>
      </c>
      <c r="CE262" s="37">
        <v>0</v>
      </c>
      <c r="CF262" s="37">
        <v>0</v>
      </c>
      <c r="CG262" s="37">
        <v>0</v>
      </c>
      <c r="CH262" s="37">
        <v>0</v>
      </c>
      <c r="CI262" s="37">
        <v>0</v>
      </c>
      <c r="CJ262" s="37">
        <v>0</v>
      </c>
      <c r="CK262" s="37">
        <v>0</v>
      </c>
      <c r="CL262" s="37">
        <v>0</v>
      </c>
      <c r="CO262" t="e">
        <f>VLOOKUP(A262,[1]รายการ!$A$14:$D$161,3,FALSE)</f>
        <v>#N/A</v>
      </c>
      <c r="CP262" t="e">
        <f>VLOOKUP(A262,[1]รายการ!$A$14:$D$161,4,FALSE)</f>
        <v>#N/A</v>
      </c>
    </row>
    <row r="263" spans="1:94">
      <c r="A263" s="38" t="s">
        <v>2462</v>
      </c>
      <c r="B263" s="38" t="s">
        <v>2463</v>
      </c>
      <c r="C263" s="37">
        <v>0</v>
      </c>
      <c r="D263" s="37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7">
        <v>0</v>
      </c>
      <c r="T263" s="37">
        <v>0</v>
      </c>
      <c r="U263" s="37">
        <v>0</v>
      </c>
      <c r="V263" s="37">
        <v>0</v>
      </c>
      <c r="W263" s="37">
        <v>0</v>
      </c>
      <c r="X263" s="37">
        <v>0</v>
      </c>
      <c r="Y263" s="37">
        <v>0</v>
      </c>
      <c r="Z263" s="37">
        <v>0</v>
      </c>
      <c r="AA263" s="37">
        <v>0</v>
      </c>
      <c r="AB263" s="37">
        <v>0</v>
      </c>
      <c r="AC263" s="37">
        <v>0</v>
      </c>
      <c r="AD263" s="37">
        <v>0</v>
      </c>
      <c r="AE263" s="37">
        <v>0</v>
      </c>
      <c r="AF263" s="37">
        <v>0</v>
      </c>
      <c r="AG263" s="37">
        <v>0</v>
      </c>
      <c r="AH263" s="37">
        <v>0</v>
      </c>
      <c r="AI263" s="37">
        <v>0</v>
      </c>
      <c r="AJ263" s="37">
        <v>0</v>
      </c>
      <c r="AK263" s="37">
        <v>0</v>
      </c>
      <c r="AL263" s="37">
        <v>0</v>
      </c>
      <c r="AM263" s="37">
        <v>0</v>
      </c>
      <c r="AN263" s="37">
        <v>0</v>
      </c>
      <c r="AO263" s="37">
        <v>0</v>
      </c>
      <c r="AP263" s="37">
        <v>0</v>
      </c>
      <c r="AQ263" s="37">
        <v>0</v>
      </c>
      <c r="AR263" s="37">
        <v>0</v>
      </c>
      <c r="AS263" s="37">
        <v>0</v>
      </c>
      <c r="AT263" s="37">
        <v>0</v>
      </c>
      <c r="AU263" s="37">
        <v>0</v>
      </c>
      <c r="AV263" s="37">
        <v>0</v>
      </c>
      <c r="AW263" s="37">
        <v>0</v>
      </c>
      <c r="AX263" s="37">
        <v>0</v>
      </c>
      <c r="AY263" s="37">
        <v>0</v>
      </c>
      <c r="AZ263" s="37">
        <v>0</v>
      </c>
      <c r="BA263" s="37">
        <v>0</v>
      </c>
      <c r="BB263" s="37">
        <v>0</v>
      </c>
      <c r="BC263" s="37">
        <v>0</v>
      </c>
      <c r="BD263" s="37">
        <v>0</v>
      </c>
      <c r="BE263" s="37">
        <v>0</v>
      </c>
      <c r="BF263" s="37">
        <v>0</v>
      </c>
      <c r="BG263" s="37">
        <v>0</v>
      </c>
      <c r="BH263" s="37">
        <v>0</v>
      </c>
      <c r="BI263" s="37">
        <v>0</v>
      </c>
      <c r="BJ263" s="37">
        <v>0</v>
      </c>
      <c r="BK263" s="37">
        <v>0</v>
      </c>
      <c r="BL263" s="37">
        <v>0</v>
      </c>
      <c r="BM263" s="37">
        <v>0</v>
      </c>
      <c r="BN263" s="37">
        <v>0</v>
      </c>
      <c r="BO263" s="37">
        <v>0</v>
      </c>
      <c r="BP263" s="37">
        <v>0</v>
      </c>
      <c r="BQ263" s="37">
        <v>0</v>
      </c>
      <c r="BR263" s="37">
        <v>0</v>
      </c>
      <c r="BS263" s="37">
        <v>0</v>
      </c>
      <c r="BT263" s="37">
        <v>0</v>
      </c>
      <c r="BU263" s="37">
        <v>0</v>
      </c>
      <c r="BV263" s="37">
        <v>0</v>
      </c>
      <c r="BW263" s="37">
        <v>0</v>
      </c>
      <c r="BX263" s="37">
        <v>0</v>
      </c>
      <c r="BY263" s="37">
        <v>0</v>
      </c>
      <c r="BZ263" s="37">
        <v>0</v>
      </c>
      <c r="CA263" s="37">
        <v>0</v>
      </c>
      <c r="CB263" s="37">
        <v>0</v>
      </c>
      <c r="CC263" s="37">
        <v>0</v>
      </c>
      <c r="CD263" s="37">
        <v>0</v>
      </c>
      <c r="CE263" s="37">
        <v>0</v>
      </c>
      <c r="CF263" s="37">
        <v>0</v>
      </c>
      <c r="CG263" s="37">
        <v>0</v>
      </c>
      <c r="CH263" s="37">
        <v>0</v>
      </c>
      <c r="CI263" s="37">
        <v>0</v>
      </c>
      <c r="CJ263" s="37">
        <v>0</v>
      </c>
      <c r="CK263" s="37">
        <v>0</v>
      </c>
      <c r="CL263" s="37">
        <v>0</v>
      </c>
      <c r="CO263" t="e">
        <f>VLOOKUP(A263,[1]รายการ!$A$14:$D$161,3,FALSE)</f>
        <v>#N/A</v>
      </c>
      <c r="CP263" t="e">
        <f>VLOOKUP(A263,[1]รายการ!$A$14:$D$161,4,FALSE)</f>
        <v>#N/A</v>
      </c>
    </row>
    <row r="264" spans="1:94">
      <c r="A264" s="38" t="s">
        <v>2464</v>
      </c>
      <c r="B264" s="38" t="s">
        <v>2465</v>
      </c>
      <c r="C264" s="37">
        <v>0</v>
      </c>
      <c r="D264" s="37">
        <v>0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37">
        <v>0</v>
      </c>
      <c r="T264" s="37">
        <v>0</v>
      </c>
      <c r="U264" s="37">
        <v>0</v>
      </c>
      <c r="V264" s="37">
        <v>0</v>
      </c>
      <c r="W264" s="37">
        <v>0</v>
      </c>
      <c r="X264" s="37">
        <v>0</v>
      </c>
      <c r="Y264" s="37">
        <v>0</v>
      </c>
      <c r="Z264" s="37">
        <v>0</v>
      </c>
      <c r="AA264" s="37">
        <v>0</v>
      </c>
      <c r="AB264" s="37">
        <v>0</v>
      </c>
      <c r="AC264" s="37">
        <v>0</v>
      </c>
      <c r="AD264" s="37">
        <v>0</v>
      </c>
      <c r="AE264" s="37">
        <v>0</v>
      </c>
      <c r="AF264" s="37">
        <v>0</v>
      </c>
      <c r="AG264" s="37">
        <v>0</v>
      </c>
      <c r="AH264" s="37">
        <v>0</v>
      </c>
      <c r="AI264" s="37">
        <v>0</v>
      </c>
      <c r="AJ264" s="37">
        <v>0</v>
      </c>
      <c r="AK264" s="37">
        <v>0</v>
      </c>
      <c r="AL264" s="37">
        <v>0</v>
      </c>
      <c r="AM264" s="37">
        <v>0</v>
      </c>
      <c r="AN264" s="37">
        <v>0</v>
      </c>
      <c r="AO264" s="37">
        <v>0</v>
      </c>
      <c r="AP264" s="37">
        <v>0</v>
      </c>
      <c r="AQ264" s="37">
        <v>0</v>
      </c>
      <c r="AR264" s="37">
        <v>0</v>
      </c>
      <c r="AS264" s="37">
        <v>0</v>
      </c>
      <c r="AT264" s="37">
        <v>0</v>
      </c>
      <c r="AU264" s="37">
        <v>0</v>
      </c>
      <c r="AV264" s="37">
        <v>0</v>
      </c>
      <c r="AW264" s="37">
        <v>0</v>
      </c>
      <c r="AX264" s="37">
        <v>0</v>
      </c>
      <c r="AY264" s="37">
        <v>0</v>
      </c>
      <c r="AZ264" s="37">
        <v>0</v>
      </c>
      <c r="BA264" s="37">
        <v>0</v>
      </c>
      <c r="BB264" s="37">
        <v>0</v>
      </c>
      <c r="BC264" s="37">
        <v>0</v>
      </c>
      <c r="BD264" s="37">
        <v>0</v>
      </c>
      <c r="BE264" s="37">
        <v>0</v>
      </c>
      <c r="BF264" s="37">
        <v>0</v>
      </c>
      <c r="BG264" s="37">
        <v>0</v>
      </c>
      <c r="BH264" s="37">
        <v>0</v>
      </c>
      <c r="BI264" s="37">
        <v>0</v>
      </c>
      <c r="BJ264" s="37">
        <v>0</v>
      </c>
      <c r="BK264" s="37">
        <v>0</v>
      </c>
      <c r="BL264" s="37">
        <v>0</v>
      </c>
      <c r="BM264" s="37">
        <v>0</v>
      </c>
      <c r="BN264" s="37">
        <v>0</v>
      </c>
      <c r="BO264" s="37">
        <v>0</v>
      </c>
      <c r="BP264" s="37">
        <v>0</v>
      </c>
      <c r="BQ264" s="37">
        <v>0</v>
      </c>
      <c r="BR264" s="37">
        <v>0</v>
      </c>
      <c r="BS264" s="37">
        <v>0</v>
      </c>
      <c r="BT264" s="37">
        <v>0</v>
      </c>
      <c r="BU264" s="37">
        <v>0</v>
      </c>
      <c r="BV264" s="37">
        <v>0</v>
      </c>
      <c r="BW264" s="37">
        <v>0</v>
      </c>
      <c r="BX264" s="37">
        <v>0</v>
      </c>
      <c r="BY264" s="37">
        <v>0</v>
      </c>
      <c r="BZ264" s="37">
        <v>0</v>
      </c>
      <c r="CA264" s="37">
        <v>0</v>
      </c>
      <c r="CB264" s="37">
        <v>0</v>
      </c>
      <c r="CC264" s="37">
        <v>0</v>
      </c>
      <c r="CD264" s="37">
        <v>0</v>
      </c>
      <c r="CE264" s="37">
        <v>0</v>
      </c>
      <c r="CF264" s="37">
        <v>0</v>
      </c>
      <c r="CG264" s="37">
        <v>0</v>
      </c>
      <c r="CH264" s="37">
        <v>0</v>
      </c>
      <c r="CI264" s="37">
        <v>0</v>
      </c>
      <c r="CJ264" s="37">
        <v>0</v>
      </c>
      <c r="CK264" s="37">
        <v>0</v>
      </c>
      <c r="CL264" s="37">
        <v>0</v>
      </c>
      <c r="CO264" t="e">
        <f>VLOOKUP(A264,[1]รายการ!$A$14:$D$161,3,FALSE)</f>
        <v>#N/A</v>
      </c>
      <c r="CP264" t="e">
        <f>VLOOKUP(A264,[1]รายการ!$A$14:$D$161,4,FALSE)</f>
        <v>#N/A</v>
      </c>
    </row>
    <row r="265" spans="1:94">
      <c r="A265" s="38" t="s">
        <v>2466</v>
      </c>
      <c r="B265" s="38" t="s">
        <v>2465</v>
      </c>
      <c r="C265" s="37">
        <v>0</v>
      </c>
      <c r="D265" s="37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37">
        <v>0</v>
      </c>
      <c r="U265" s="37">
        <v>0</v>
      </c>
      <c r="V265" s="37">
        <v>0</v>
      </c>
      <c r="W265" s="37">
        <v>0</v>
      </c>
      <c r="X265" s="37">
        <v>0</v>
      </c>
      <c r="Y265" s="37">
        <v>0</v>
      </c>
      <c r="Z265" s="37">
        <v>0</v>
      </c>
      <c r="AA265" s="37">
        <v>0</v>
      </c>
      <c r="AB265" s="37">
        <v>0</v>
      </c>
      <c r="AC265" s="37">
        <v>0</v>
      </c>
      <c r="AD265" s="37">
        <v>0</v>
      </c>
      <c r="AE265" s="37">
        <v>0</v>
      </c>
      <c r="AF265" s="37">
        <v>0</v>
      </c>
      <c r="AG265" s="37">
        <v>0</v>
      </c>
      <c r="AH265" s="37">
        <v>0</v>
      </c>
      <c r="AI265" s="37">
        <v>0</v>
      </c>
      <c r="AJ265" s="37">
        <v>0</v>
      </c>
      <c r="AK265" s="37">
        <v>0</v>
      </c>
      <c r="AL265" s="37">
        <v>0</v>
      </c>
      <c r="AM265" s="37">
        <v>0</v>
      </c>
      <c r="AN265" s="37">
        <v>0</v>
      </c>
      <c r="AO265" s="37">
        <v>0</v>
      </c>
      <c r="AP265" s="37">
        <v>0</v>
      </c>
      <c r="AQ265" s="37">
        <v>0</v>
      </c>
      <c r="AR265" s="37">
        <v>0</v>
      </c>
      <c r="AS265" s="37">
        <v>0</v>
      </c>
      <c r="AT265" s="37">
        <v>0</v>
      </c>
      <c r="AU265" s="37">
        <v>0</v>
      </c>
      <c r="AV265" s="37">
        <v>0</v>
      </c>
      <c r="AW265" s="37">
        <v>0</v>
      </c>
      <c r="AX265" s="37">
        <v>0</v>
      </c>
      <c r="AY265" s="37">
        <v>0</v>
      </c>
      <c r="AZ265" s="37">
        <v>0</v>
      </c>
      <c r="BA265" s="37">
        <v>0</v>
      </c>
      <c r="BB265" s="37">
        <v>0</v>
      </c>
      <c r="BC265" s="37">
        <v>0</v>
      </c>
      <c r="BD265" s="37">
        <v>0</v>
      </c>
      <c r="BE265" s="37">
        <v>0</v>
      </c>
      <c r="BF265" s="37">
        <v>0</v>
      </c>
      <c r="BG265" s="37">
        <v>0</v>
      </c>
      <c r="BH265" s="37">
        <v>0</v>
      </c>
      <c r="BI265" s="37">
        <v>0</v>
      </c>
      <c r="BJ265" s="37">
        <v>0</v>
      </c>
      <c r="BK265" s="37">
        <v>0</v>
      </c>
      <c r="BL265" s="37">
        <v>0</v>
      </c>
      <c r="BM265" s="37">
        <v>0</v>
      </c>
      <c r="BN265" s="37">
        <v>0</v>
      </c>
      <c r="BO265" s="37">
        <v>0</v>
      </c>
      <c r="BP265" s="37">
        <v>0</v>
      </c>
      <c r="BQ265" s="37">
        <v>0</v>
      </c>
      <c r="BR265" s="37">
        <v>0</v>
      </c>
      <c r="BS265" s="37">
        <v>0</v>
      </c>
      <c r="BT265" s="37">
        <v>0</v>
      </c>
      <c r="BU265" s="37">
        <v>0</v>
      </c>
      <c r="BV265" s="37">
        <v>0</v>
      </c>
      <c r="BW265" s="37">
        <v>0</v>
      </c>
      <c r="BX265" s="37">
        <v>0</v>
      </c>
      <c r="BY265" s="37">
        <v>0</v>
      </c>
      <c r="BZ265" s="37">
        <v>0</v>
      </c>
      <c r="CA265" s="37">
        <v>0</v>
      </c>
      <c r="CB265" s="37">
        <v>0</v>
      </c>
      <c r="CC265" s="37">
        <v>0</v>
      </c>
      <c r="CD265" s="37">
        <v>0</v>
      </c>
      <c r="CE265" s="37">
        <v>0</v>
      </c>
      <c r="CF265" s="37">
        <v>0</v>
      </c>
      <c r="CG265" s="37">
        <v>0</v>
      </c>
      <c r="CH265" s="37">
        <v>0</v>
      </c>
      <c r="CI265" s="37">
        <v>0</v>
      </c>
      <c r="CJ265" s="37">
        <v>0</v>
      </c>
      <c r="CK265" s="37">
        <v>0</v>
      </c>
      <c r="CL265" s="37">
        <v>0</v>
      </c>
      <c r="CO265" t="e">
        <f>VLOOKUP(A265,[1]รายการ!$A$14:$D$161,3,FALSE)</f>
        <v>#N/A</v>
      </c>
      <c r="CP265" t="e">
        <f>VLOOKUP(A265,[1]รายการ!$A$14:$D$161,4,FALSE)</f>
        <v>#N/A</v>
      </c>
    </row>
    <row r="266" spans="1:94">
      <c r="A266" s="38" t="s">
        <v>2467</v>
      </c>
      <c r="B266" s="38" t="s">
        <v>2468</v>
      </c>
      <c r="C266" s="37">
        <v>0</v>
      </c>
      <c r="D266" s="37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7">
        <v>0</v>
      </c>
      <c r="M266" s="37">
        <v>0</v>
      </c>
      <c r="N266" s="37">
        <v>0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37">
        <v>0</v>
      </c>
      <c r="U266" s="37">
        <v>0</v>
      </c>
      <c r="V266" s="37">
        <v>0</v>
      </c>
      <c r="W266" s="37">
        <v>0</v>
      </c>
      <c r="X266" s="37">
        <v>0</v>
      </c>
      <c r="Y266" s="37">
        <v>0</v>
      </c>
      <c r="Z266" s="37">
        <v>0</v>
      </c>
      <c r="AA266" s="37">
        <v>0</v>
      </c>
      <c r="AB266" s="37">
        <v>0</v>
      </c>
      <c r="AC266" s="37">
        <v>0</v>
      </c>
      <c r="AD266" s="37">
        <v>0</v>
      </c>
      <c r="AE266" s="37">
        <v>0</v>
      </c>
      <c r="AF266" s="37">
        <v>0</v>
      </c>
      <c r="AG266" s="37">
        <v>0</v>
      </c>
      <c r="AH266" s="37">
        <v>0</v>
      </c>
      <c r="AI266" s="37">
        <v>0</v>
      </c>
      <c r="AJ266" s="37">
        <v>0</v>
      </c>
      <c r="AK266" s="37">
        <v>0</v>
      </c>
      <c r="AL266" s="37">
        <v>0</v>
      </c>
      <c r="AM266" s="37">
        <v>0</v>
      </c>
      <c r="AN266" s="37">
        <v>0</v>
      </c>
      <c r="AO266" s="37">
        <v>0</v>
      </c>
      <c r="AP266" s="37">
        <v>0</v>
      </c>
      <c r="AQ266" s="37">
        <v>0</v>
      </c>
      <c r="AR266" s="37">
        <v>0</v>
      </c>
      <c r="AS266" s="37">
        <v>0</v>
      </c>
      <c r="AT266" s="37">
        <v>0</v>
      </c>
      <c r="AU266" s="37">
        <v>0</v>
      </c>
      <c r="AV266" s="37">
        <v>0</v>
      </c>
      <c r="AW266" s="37">
        <v>0</v>
      </c>
      <c r="AX266" s="37">
        <v>0</v>
      </c>
      <c r="AY266" s="37">
        <v>0</v>
      </c>
      <c r="AZ266" s="37">
        <v>0</v>
      </c>
      <c r="BA266" s="37">
        <v>0</v>
      </c>
      <c r="BB266" s="37">
        <v>0</v>
      </c>
      <c r="BC266" s="37">
        <v>0</v>
      </c>
      <c r="BD266" s="37">
        <v>0</v>
      </c>
      <c r="BE266" s="37">
        <v>0</v>
      </c>
      <c r="BF266" s="37">
        <v>0</v>
      </c>
      <c r="BG266" s="37">
        <v>0</v>
      </c>
      <c r="BH266" s="37">
        <v>0</v>
      </c>
      <c r="BI266" s="37">
        <v>0</v>
      </c>
      <c r="BJ266" s="37">
        <v>0</v>
      </c>
      <c r="BK266" s="37">
        <v>0</v>
      </c>
      <c r="BL266" s="37">
        <v>0</v>
      </c>
      <c r="BM266" s="37">
        <v>0</v>
      </c>
      <c r="BN266" s="37">
        <v>0</v>
      </c>
      <c r="BO266" s="37">
        <v>0</v>
      </c>
      <c r="BP266" s="37">
        <v>0</v>
      </c>
      <c r="BQ266" s="37">
        <v>0</v>
      </c>
      <c r="BR266" s="37">
        <v>26671638.870000001</v>
      </c>
      <c r="BS266" s="37">
        <v>0</v>
      </c>
      <c r="BT266" s="37">
        <v>0</v>
      </c>
      <c r="BU266" s="37">
        <v>0</v>
      </c>
      <c r="BV266" s="37">
        <v>0</v>
      </c>
      <c r="BW266" s="37">
        <v>0</v>
      </c>
      <c r="BX266" s="37">
        <v>0</v>
      </c>
      <c r="BY266" s="37">
        <v>0</v>
      </c>
      <c r="BZ266" s="37">
        <v>0</v>
      </c>
      <c r="CA266" s="37">
        <v>0</v>
      </c>
      <c r="CB266" s="37">
        <v>0</v>
      </c>
      <c r="CC266" s="37">
        <v>0</v>
      </c>
      <c r="CD266" s="37">
        <v>0</v>
      </c>
      <c r="CE266" s="37">
        <v>0</v>
      </c>
      <c r="CF266" s="37">
        <v>0</v>
      </c>
      <c r="CG266" s="37">
        <v>0</v>
      </c>
      <c r="CH266" s="37">
        <v>0</v>
      </c>
      <c r="CI266" s="37">
        <v>0</v>
      </c>
      <c r="CJ266" s="37">
        <v>0</v>
      </c>
      <c r="CK266" s="37">
        <v>0</v>
      </c>
      <c r="CL266" s="37">
        <v>0</v>
      </c>
      <c r="CO266" t="e">
        <f>VLOOKUP(A266,[1]รายการ!$A$14:$D$161,3,FALSE)</f>
        <v>#N/A</v>
      </c>
      <c r="CP266" t="e">
        <f>VLOOKUP(A266,[1]รายการ!$A$14:$D$161,4,FALSE)</f>
        <v>#N/A</v>
      </c>
    </row>
    <row r="267" spans="1:94">
      <c r="A267" s="38" t="s">
        <v>2469</v>
      </c>
      <c r="B267" s="38" t="s">
        <v>2470</v>
      </c>
      <c r="C267" s="37">
        <v>1040000</v>
      </c>
      <c r="D267" s="37">
        <v>80000</v>
      </c>
      <c r="E267" s="37">
        <v>0</v>
      </c>
      <c r="F267" s="37">
        <v>320000</v>
      </c>
      <c r="G267" s="37">
        <v>240000</v>
      </c>
      <c r="H267" s="37">
        <v>0</v>
      </c>
      <c r="I267" s="37">
        <v>209996</v>
      </c>
      <c r="J267" s="37">
        <v>0</v>
      </c>
      <c r="K267" s="37">
        <v>400000</v>
      </c>
      <c r="L267" s="37">
        <v>0</v>
      </c>
      <c r="M267" s="37">
        <v>0</v>
      </c>
      <c r="N267" s="37">
        <v>160000</v>
      </c>
      <c r="O267" s="37">
        <v>1520000</v>
      </c>
      <c r="P267" s="37">
        <v>0</v>
      </c>
      <c r="Q267" s="37">
        <v>0</v>
      </c>
      <c r="R267" s="37">
        <v>0</v>
      </c>
      <c r="S267" s="37">
        <v>0</v>
      </c>
      <c r="T267" s="37">
        <v>0</v>
      </c>
      <c r="U267" s="37">
        <v>0</v>
      </c>
      <c r="V267" s="37">
        <v>0</v>
      </c>
      <c r="W267" s="37">
        <v>200000</v>
      </c>
      <c r="X267" s="37">
        <v>0</v>
      </c>
      <c r="Y267" s="37">
        <v>0</v>
      </c>
      <c r="Z267" s="37">
        <v>1180000</v>
      </c>
      <c r="AA267" s="37">
        <v>80000</v>
      </c>
      <c r="AB267" s="37">
        <v>80000</v>
      </c>
      <c r="AC267" s="37">
        <v>0</v>
      </c>
      <c r="AD267" s="37">
        <v>120000</v>
      </c>
      <c r="AE267" s="37">
        <v>160000</v>
      </c>
      <c r="AF267" s="37">
        <v>580000</v>
      </c>
      <c r="AG267" s="37">
        <v>1720000</v>
      </c>
      <c r="AH267" s="37">
        <v>0</v>
      </c>
      <c r="AI267" s="37">
        <v>2120000</v>
      </c>
      <c r="AJ267" s="37">
        <v>260000</v>
      </c>
      <c r="AK267" s="37">
        <v>2580000</v>
      </c>
      <c r="AL267" s="37">
        <v>40000</v>
      </c>
      <c r="AM267" s="37">
        <v>40000</v>
      </c>
      <c r="AN267" s="37">
        <v>0</v>
      </c>
      <c r="AO267" s="37">
        <v>0</v>
      </c>
      <c r="AP267" s="37">
        <v>240000</v>
      </c>
      <c r="AQ267" s="37">
        <v>0</v>
      </c>
      <c r="AR267" s="37">
        <v>120000</v>
      </c>
      <c r="AS267" s="37">
        <v>80000</v>
      </c>
      <c r="AT267" s="37">
        <v>0</v>
      </c>
      <c r="AU267" s="37">
        <v>0</v>
      </c>
      <c r="AV267" s="37">
        <v>240000</v>
      </c>
      <c r="AW267" s="37">
        <v>0</v>
      </c>
      <c r="AX267" s="37">
        <v>0</v>
      </c>
      <c r="AY267" s="37">
        <v>40000</v>
      </c>
      <c r="AZ267" s="37">
        <v>0</v>
      </c>
      <c r="BA267" s="37">
        <v>0</v>
      </c>
      <c r="BB267" s="37">
        <v>80000</v>
      </c>
      <c r="BC267" s="37">
        <v>1040000</v>
      </c>
      <c r="BD267" s="37">
        <v>0</v>
      </c>
      <c r="BE267" s="37">
        <v>80000</v>
      </c>
      <c r="BF267" s="37">
        <v>40000</v>
      </c>
      <c r="BG267" s="37">
        <v>0</v>
      </c>
      <c r="BH267" s="37">
        <v>240000</v>
      </c>
      <c r="BI267" s="37">
        <v>0</v>
      </c>
      <c r="BJ267" s="37">
        <v>0</v>
      </c>
      <c r="BK267" s="37">
        <v>80000</v>
      </c>
      <c r="BL267" s="37">
        <v>458414.1</v>
      </c>
      <c r="BM267" s="37">
        <v>240000</v>
      </c>
      <c r="BN267" s="37">
        <v>160000</v>
      </c>
      <c r="BO267" s="37">
        <v>240000</v>
      </c>
      <c r="BP267" s="37">
        <v>200000</v>
      </c>
      <c r="BQ267" s="37">
        <v>120000</v>
      </c>
      <c r="BR267" s="37">
        <v>7026750</v>
      </c>
      <c r="BS267" s="37">
        <v>240000</v>
      </c>
      <c r="BT267" s="37">
        <v>0</v>
      </c>
      <c r="BU267" s="37">
        <v>480000</v>
      </c>
      <c r="BV267" s="37">
        <v>0</v>
      </c>
      <c r="BW267" s="37">
        <v>0</v>
      </c>
      <c r="BX267" s="37">
        <v>880000</v>
      </c>
      <c r="BY267" s="37">
        <v>0</v>
      </c>
      <c r="BZ267" s="37">
        <v>320000</v>
      </c>
      <c r="CA267" s="37">
        <v>160000</v>
      </c>
      <c r="CB267" s="37">
        <v>0</v>
      </c>
      <c r="CC267" s="37">
        <v>400000</v>
      </c>
      <c r="CD267" s="37">
        <v>120000</v>
      </c>
      <c r="CE267" s="37">
        <v>720000</v>
      </c>
      <c r="CF267" s="37">
        <v>400000</v>
      </c>
      <c r="CG267" s="37">
        <v>160000</v>
      </c>
      <c r="CH267" s="37">
        <v>0</v>
      </c>
      <c r="CI267" s="37">
        <v>0</v>
      </c>
      <c r="CJ267" s="37">
        <v>0</v>
      </c>
      <c r="CK267" s="37">
        <v>40000</v>
      </c>
      <c r="CL267" s="37">
        <v>80000</v>
      </c>
      <c r="CO267" t="e">
        <f>VLOOKUP(A267,[1]รายการ!$A$14:$D$161,3,FALSE)</f>
        <v>#N/A</v>
      </c>
      <c r="CP267" t="e">
        <f>VLOOKUP(A267,[1]รายการ!$A$14:$D$161,4,FALSE)</f>
        <v>#N/A</v>
      </c>
    </row>
    <row r="268" spans="1:94">
      <c r="A268" s="38" t="s">
        <v>2471</v>
      </c>
      <c r="B268" s="38" t="s">
        <v>2472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7">
        <v>0</v>
      </c>
      <c r="M268" s="37">
        <v>0</v>
      </c>
      <c r="N268" s="37">
        <v>0</v>
      </c>
      <c r="O268" s="37">
        <v>0</v>
      </c>
      <c r="P268" s="37">
        <v>0</v>
      </c>
      <c r="Q268" s="37">
        <v>0</v>
      </c>
      <c r="R268" s="37">
        <v>0</v>
      </c>
      <c r="S268" s="37">
        <v>0</v>
      </c>
      <c r="T268" s="37">
        <v>0</v>
      </c>
      <c r="U268" s="37">
        <v>0</v>
      </c>
      <c r="V268" s="37">
        <v>0</v>
      </c>
      <c r="W268" s="37">
        <v>0</v>
      </c>
      <c r="X268" s="37">
        <v>0</v>
      </c>
      <c r="Y268" s="37">
        <v>0</v>
      </c>
      <c r="Z268" s="37">
        <v>0</v>
      </c>
      <c r="AA268" s="37">
        <v>0</v>
      </c>
      <c r="AB268" s="37">
        <v>0</v>
      </c>
      <c r="AC268" s="37">
        <v>0</v>
      </c>
      <c r="AD268" s="37">
        <v>0</v>
      </c>
      <c r="AE268" s="37">
        <v>0</v>
      </c>
      <c r="AF268" s="37">
        <v>0</v>
      </c>
      <c r="AG268" s="37">
        <v>0</v>
      </c>
      <c r="AH268" s="37">
        <v>0</v>
      </c>
      <c r="AI268" s="37">
        <v>0</v>
      </c>
      <c r="AJ268" s="37">
        <v>0</v>
      </c>
      <c r="AK268" s="37">
        <v>0</v>
      </c>
      <c r="AL268" s="37">
        <v>0</v>
      </c>
      <c r="AM268" s="37">
        <v>0</v>
      </c>
      <c r="AN268" s="37">
        <v>0</v>
      </c>
      <c r="AO268" s="37">
        <v>0</v>
      </c>
      <c r="AP268" s="37">
        <v>0</v>
      </c>
      <c r="AQ268" s="37">
        <v>0</v>
      </c>
      <c r="AR268" s="37">
        <v>0</v>
      </c>
      <c r="AS268" s="37">
        <v>0</v>
      </c>
      <c r="AT268" s="37">
        <v>0</v>
      </c>
      <c r="AU268" s="37">
        <v>0</v>
      </c>
      <c r="AV268" s="37">
        <v>0</v>
      </c>
      <c r="AW268" s="37">
        <v>0</v>
      </c>
      <c r="AX268" s="37">
        <v>0</v>
      </c>
      <c r="AY268" s="37">
        <v>0</v>
      </c>
      <c r="AZ268" s="37">
        <v>0</v>
      </c>
      <c r="BA268" s="37">
        <v>0</v>
      </c>
      <c r="BB268" s="37">
        <v>0</v>
      </c>
      <c r="BC268" s="37">
        <v>0</v>
      </c>
      <c r="BD268" s="37">
        <v>0</v>
      </c>
      <c r="BE268" s="37">
        <v>0</v>
      </c>
      <c r="BF268" s="37">
        <v>0</v>
      </c>
      <c r="BG268" s="37">
        <v>0</v>
      </c>
      <c r="BH268" s="37">
        <v>0</v>
      </c>
      <c r="BI268" s="37">
        <v>0</v>
      </c>
      <c r="BJ268" s="37">
        <v>0</v>
      </c>
      <c r="BK268" s="37">
        <v>0</v>
      </c>
      <c r="BL268" s="37">
        <v>0</v>
      </c>
      <c r="BM268" s="37">
        <v>0</v>
      </c>
      <c r="BN268" s="37">
        <v>0</v>
      </c>
      <c r="BO268" s="37">
        <v>0</v>
      </c>
      <c r="BP268" s="37">
        <v>0</v>
      </c>
      <c r="BQ268" s="37">
        <v>0</v>
      </c>
      <c r="BR268" s="37">
        <v>0</v>
      </c>
      <c r="BS268" s="37">
        <v>0</v>
      </c>
      <c r="BT268" s="37">
        <v>0</v>
      </c>
      <c r="BU268" s="37">
        <v>0</v>
      </c>
      <c r="BV268" s="37">
        <v>0</v>
      </c>
      <c r="BW268" s="37">
        <v>0</v>
      </c>
      <c r="BX268" s="37">
        <v>0</v>
      </c>
      <c r="BY268" s="37">
        <v>0</v>
      </c>
      <c r="BZ268" s="37">
        <v>0</v>
      </c>
      <c r="CA268" s="37">
        <v>0</v>
      </c>
      <c r="CB268" s="37">
        <v>0</v>
      </c>
      <c r="CC268" s="37">
        <v>0</v>
      </c>
      <c r="CD268" s="37">
        <v>0</v>
      </c>
      <c r="CE268" s="37">
        <v>0</v>
      </c>
      <c r="CF268" s="37">
        <v>0</v>
      </c>
      <c r="CG268" s="37">
        <v>0</v>
      </c>
      <c r="CH268" s="37">
        <v>0</v>
      </c>
      <c r="CI268" s="37">
        <v>0</v>
      </c>
      <c r="CJ268" s="37">
        <v>0</v>
      </c>
      <c r="CK268" s="37">
        <v>0</v>
      </c>
      <c r="CL268" s="37">
        <v>0</v>
      </c>
      <c r="CO268" t="e">
        <f>VLOOKUP(A268,[1]รายการ!$A$14:$D$161,3,FALSE)</f>
        <v>#N/A</v>
      </c>
      <c r="CP268" t="e">
        <f>VLOOKUP(A268,[1]รายการ!$A$14:$D$161,4,FALSE)</f>
        <v>#N/A</v>
      </c>
    </row>
    <row r="269" spans="1:94">
      <c r="A269" s="38" t="s">
        <v>2473</v>
      </c>
      <c r="B269" s="38" t="s">
        <v>2474</v>
      </c>
      <c r="C269" s="37">
        <v>13913987.6</v>
      </c>
      <c r="D269" s="37">
        <v>102584</v>
      </c>
      <c r="E269" s="37">
        <v>154255.35</v>
      </c>
      <c r="F269" s="37">
        <v>345011.64</v>
      </c>
      <c r="G269" s="37">
        <v>82978</v>
      </c>
      <c r="H269" s="37">
        <v>716634.98</v>
      </c>
      <c r="I269" s="37">
        <v>181951.42</v>
      </c>
      <c r="J269" s="37">
        <v>185620.77</v>
      </c>
      <c r="K269" s="37">
        <v>1861487.16</v>
      </c>
      <c r="L269" s="37">
        <v>18000</v>
      </c>
      <c r="M269" s="37">
        <v>8500.06</v>
      </c>
      <c r="N269" s="37">
        <v>36700</v>
      </c>
      <c r="O269" s="37">
        <v>247190</v>
      </c>
      <c r="P269" s="37">
        <v>53821</v>
      </c>
      <c r="Q269" s="37">
        <v>49700</v>
      </c>
      <c r="R269" s="37">
        <v>657971</v>
      </c>
      <c r="S269" s="37">
        <v>47100</v>
      </c>
      <c r="T269" s="37">
        <v>43800</v>
      </c>
      <c r="U269" s="37">
        <v>54300</v>
      </c>
      <c r="V269" s="37">
        <v>14794</v>
      </c>
      <c r="W269" s="37">
        <v>718737.8</v>
      </c>
      <c r="X269" s="37">
        <v>115794.64</v>
      </c>
      <c r="Y269" s="37">
        <v>129631.2</v>
      </c>
      <c r="Z269" s="37">
        <v>1259233.2</v>
      </c>
      <c r="AA269" s="37">
        <v>80292</v>
      </c>
      <c r="AB269" s="37">
        <v>28816</v>
      </c>
      <c r="AC269" s="37">
        <v>0</v>
      </c>
      <c r="AD269" s="37">
        <v>46400</v>
      </c>
      <c r="AE269" s="37">
        <v>102213</v>
      </c>
      <c r="AF269" s="37">
        <v>101150</v>
      </c>
      <c r="AG269" s="37">
        <v>54000</v>
      </c>
      <c r="AH269" s="37">
        <v>955408.97</v>
      </c>
      <c r="AI269" s="37">
        <v>76419</v>
      </c>
      <c r="AJ269" s="37">
        <v>41222.99</v>
      </c>
      <c r="AK269" s="37">
        <v>396022.29</v>
      </c>
      <c r="AL269" s="37">
        <v>0</v>
      </c>
      <c r="AM269" s="37">
        <v>31000</v>
      </c>
      <c r="AN269" s="37">
        <v>0</v>
      </c>
      <c r="AO269" s="37">
        <v>267865.81</v>
      </c>
      <c r="AP269" s="37">
        <v>28843</v>
      </c>
      <c r="AQ269" s="37">
        <v>0</v>
      </c>
      <c r="AR269" s="37">
        <v>396386.63</v>
      </c>
      <c r="AS269" s="37">
        <v>22500</v>
      </c>
      <c r="AT269" s="37">
        <v>83794.649999999994</v>
      </c>
      <c r="AU269" s="37">
        <v>0</v>
      </c>
      <c r="AV269" s="37">
        <v>3260900</v>
      </c>
      <c r="AW269" s="37">
        <v>40267.300000000003</v>
      </c>
      <c r="AX269" s="37">
        <v>19150</v>
      </c>
      <c r="AY269" s="37">
        <v>0</v>
      </c>
      <c r="AZ269" s="37">
        <v>0</v>
      </c>
      <c r="BA269" s="37">
        <v>247866.01</v>
      </c>
      <c r="BB269" s="37">
        <v>129100</v>
      </c>
      <c r="BC269" s="37">
        <v>3158500.63</v>
      </c>
      <c r="BD269" s="37">
        <v>0</v>
      </c>
      <c r="BE269" s="37">
        <v>0</v>
      </c>
      <c r="BF269" s="37">
        <v>193402</v>
      </c>
      <c r="BG269" s="37">
        <v>378499.7</v>
      </c>
      <c r="BH269" s="37">
        <v>0</v>
      </c>
      <c r="BI269" s="37">
        <v>500</v>
      </c>
      <c r="BJ269" s="37">
        <v>17400</v>
      </c>
      <c r="BK269" s="37">
        <v>10218</v>
      </c>
      <c r="BL269" s="37">
        <v>0</v>
      </c>
      <c r="BM269" s="37">
        <v>484157.69</v>
      </c>
      <c r="BN269" s="37">
        <v>40727.300000000003</v>
      </c>
      <c r="BO269" s="37">
        <v>0</v>
      </c>
      <c r="BP269" s="37">
        <v>360252</v>
      </c>
      <c r="BQ269" s="37">
        <v>56400</v>
      </c>
      <c r="BR269" s="37">
        <v>668023</v>
      </c>
      <c r="BS269" s="37">
        <v>2698991.48</v>
      </c>
      <c r="BT269" s="37">
        <v>1001147.11</v>
      </c>
      <c r="BU269" s="37">
        <v>199780</v>
      </c>
      <c r="BV269" s="37">
        <v>0</v>
      </c>
      <c r="BW269" s="37">
        <v>282855</v>
      </c>
      <c r="BX269" s="37">
        <v>114124.93</v>
      </c>
      <c r="BY269" s="37">
        <v>176307.4</v>
      </c>
      <c r="BZ269" s="37">
        <v>37700</v>
      </c>
      <c r="CA269" s="37">
        <v>67012.72</v>
      </c>
      <c r="CB269" s="37">
        <v>1315830.79</v>
      </c>
      <c r="CC269" s="37">
        <v>28620</v>
      </c>
      <c r="CD269" s="37">
        <v>0</v>
      </c>
      <c r="CE269" s="37">
        <v>37550.089999999997</v>
      </c>
      <c r="CF269" s="37">
        <v>33600.01</v>
      </c>
      <c r="CG269" s="37">
        <v>116324</v>
      </c>
      <c r="CH269" s="37">
        <v>4113.5200000000004</v>
      </c>
      <c r="CI269" s="37">
        <v>16976</v>
      </c>
      <c r="CJ269" s="37">
        <v>183710</v>
      </c>
      <c r="CK269" s="37">
        <v>40855</v>
      </c>
      <c r="CL269" s="37">
        <v>0</v>
      </c>
      <c r="CO269" t="e">
        <f>VLOOKUP(A269,[1]รายการ!$A$14:$D$161,3,FALSE)</f>
        <v>#N/A</v>
      </c>
      <c r="CP269" t="e">
        <f>VLOOKUP(A269,[1]รายการ!$A$14:$D$161,4,FALSE)</f>
        <v>#N/A</v>
      </c>
    </row>
    <row r="270" spans="1:94">
      <c r="A270" s="38" t="s">
        <v>2475</v>
      </c>
      <c r="B270" s="38" t="s">
        <v>2476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  <c r="N270" s="37">
        <v>0</v>
      </c>
      <c r="O270" s="37">
        <v>0</v>
      </c>
      <c r="P270" s="37">
        <v>0</v>
      </c>
      <c r="Q270" s="37">
        <v>0</v>
      </c>
      <c r="R270" s="37">
        <v>0</v>
      </c>
      <c r="S270" s="37">
        <v>0</v>
      </c>
      <c r="T270" s="37">
        <v>0</v>
      </c>
      <c r="U270" s="37">
        <v>0</v>
      </c>
      <c r="V270" s="37">
        <v>0</v>
      </c>
      <c r="W270" s="37">
        <v>0</v>
      </c>
      <c r="X270" s="37">
        <v>0</v>
      </c>
      <c r="Y270" s="37">
        <v>0</v>
      </c>
      <c r="Z270" s="37">
        <v>0</v>
      </c>
      <c r="AA270" s="37">
        <v>0</v>
      </c>
      <c r="AB270" s="37">
        <v>0</v>
      </c>
      <c r="AC270" s="37">
        <v>0</v>
      </c>
      <c r="AD270" s="37">
        <v>0</v>
      </c>
      <c r="AE270" s="37">
        <v>0</v>
      </c>
      <c r="AF270" s="37">
        <v>0</v>
      </c>
      <c r="AG270" s="37">
        <v>0</v>
      </c>
      <c r="AH270" s="37">
        <v>0</v>
      </c>
      <c r="AI270" s="37">
        <v>0</v>
      </c>
      <c r="AJ270" s="37">
        <v>0</v>
      </c>
      <c r="AK270" s="37">
        <v>0</v>
      </c>
      <c r="AL270" s="37">
        <v>0</v>
      </c>
      <c r="AM270" s="37">
        <v>0</v>
      </c>
      <c r="AN270" s="37">
        <v>0</v>
      </c>
      <c r="AO270" s="37">
        <v>0</v>
      </c>
      <c r="AP270" s="37">
        <v>0</v>
      </c>
      <c r="AQ270" s="37">
        <v>0</v>
      </c>
      <c r="AR270" s="37">
        <v>2000</v>
      </c>
      <c r="AS270" s="37">
        <v>0</v>
      </c>
      <c r="AT270" s="37">
        <v>0</v>
      </c>
      <c r="AU270" s="37">
        <v>0</v>
      </c>
      <c r="AV270" s="37">
        <v>0</v>
      </c>
      <c r="AW270" s="37">
        <v>0</v>
      </c>
      <c r="AX270" s="37">
        <v>0</v>
      </c>
      <c r="AY270" s="37">
        <v>0</v>
      </c>
      <c r="AZ270" s="37">
        <v>0</v>
      </c>
      <c r="BA270" s="37">
        <v>0</v>
      </c>
      <c r="BB270" s="37">
        <v>0</v>
      </c>
      <c r="BC270" s="37">
        <v>0</v>
      </c>
      <c r="BD270" s="37">
        <v>0</v>
      </c>
      <c r="BE270" s="37">
        <v>0</v>
      </c>
      <c r="BF270" s="37">
        <v>0</v>
      </c>
      <c r="BG270" s="37">
        <v>0</v>
      </c>
      <c r="BH270" s="37">
        <v>0</v>
      </c>
      <c r="BI270" s="37">
        <v>0</v>
      </c>
      <c r="BJ270" s="37">
        <v>0</v>
      </c>
      <c r="BK270" s="37">
        <v>0</v>
      </c>
      <c r="BL270" s="37">
        <v>0</v>
      </c>
      <c r="BM270" s="37">
        <v>0</v>
      </c>
      <c r="BN270" s="37">
        <v>0</v>
      </c>
      <c r="BO270" s="37">
        <v>0</v>
      </c>
      <c r="BP270" s="37">
        <v>0</v>
      </c>
      <c r="BQ270" s="37">
        <v>0</v>
      </c>
      <c r="BR270" s="37">
        <v>0</v>
      </c>
      <c r="BS270" s="37">
        <v>0</v>
      </c>
      <c r="BT270" s="37">
        <v>0</v>
      </c>
      <c r="BU270" s="37">
        <v>0</v>
      </c>
      <c r="BV270" s="37">
        <v>0</v>
      </c>
      <c r="BW270" s="37">
        <v>0</v>
      </c>
      <c r="BX270" s="37">
        <v>0</v>
      </c>
      <c r="BY270" s="37">
        <v>0</v>
      </c>
      <c r="BZ270" s="37">
        <v>0</v>
      </c>
      <c r="CA270" s="37">
        <v>0</v>
      </c>
      <c r="CB270" s="37">
        <v>0</v>
      </c>
      <c r="CC270" s="37">
        <v>0</v>
      </c>
      <c r="CD270" s="37">
        <v>0</v>
      </c>
      <c r="CE270" s="37">
        <v>0</v>
      </c>
      <c r="CF270" s="37">
        <v>0</v>
      </c>
      <c r="CG270" s="37">
        <v>0</v>
      </c>
      <c r="CH270" s="37">
        <v>0</v>
      </c>
      <c r="CI270" s="37">
        <v>0</v>
      </c>
      <c r="CJ270" s="37">
        <v>0</v>
      </c>
      <c r="CK270" s="37">
        <v>0</v>
      </c>
      <c r="CL270" s="37">
        <v>0</v>
      </c>
      <c r="CO270" t="e">
        <f>VLOOKUP(A270,[1]รายการ!$A$14:$D$161,3,FALSE)</f>
        <v>#N/A</v>
      </c>
      <c r="CP270" t="e">
        <f>VLOOKUP(A270,[1]รายการ!$A$14:$D$161,4,FALSE)</f>
        <v>#N/A</v>
      </c>
    </row>
    <row r="271" spans="1:94">
      <c r="A271" s="38" t="s">
        <v>2477</v>
      </c>
      <c r="B271" s="38" t="s">
        <v>2478</v>
      </c>
      <c r="C271" s="37">
        <v>0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  <c r="O271" s="37">
        <v>842632.39</v>
      </c>
      <c r="P271" s="37">
        <v>0</v>
      </c>
      <c r="Q271" s="37">
        <v>1211762.48</v>
      </c>
      <c r="R271" s="37">
        <v>882082.56</v>
      </c>
      <c r="S271" s="37">
        <v>0</v>
      </c>
      <c r="T271" s="37">
        <v>450804.83</v>
      </c>
      <c r="U271" s="37">
        <v>0</v>
      </c>
      <c r="V271" s="37">
        <v>0</v>
      </c>
      <c r="W271" s="37">
        <v>0</v>
      </c>
      <c r="X271" s="37">
        <v>0</v>
      </c>
      <c r="Y271" s="37">
        <v>0</v>
      </c>
      <c r="Z271" s="37">
        <v>0</v>
      </c>
      <c r="AA271" s="37">
        <v>0</v>
      </c>
      <c r="AB271" s="37">
        <v>0</v>
      </c>
      <c r="AC271" s="37">
        <v>0</v>
      </c>
      <c r="AD271" s="37">
        <v>0</v>
      </c>
      <c r="AE271" s="37">
        <v>0</v>
      </c>
      <c r="AF271" s="37">
        <v>0</v>
      </c>
      <c r="AG271" s="37">
        <v>0</v>
      </c>
      <c r="AH271" s="37">
        <v>0</v>
      </c>
      <c r="AI271" s="37">
        <v>0</v>
      </c>
      <c r="AJ271" s="37">
        <v>0</v>
      </c>
      <c r="AK271" s="37">
        <v>1588899.49</v>
      </c>
      <c r="AL271" s="37">
        <v>0</v>
      </c>
      <c r="AM271" s="37">
        <v>0</v>
      </c>
      <c r="AN271" s="37">
        <v>0</v>
      </c>
      <c r="AO271" s="37">
        <v>0</v>
      </c>
      <c r="AP271" s="37">
        <v>0</v>
      </c>
      <c r="AQ271" s="37">
        <v>0</v>
      </c>
      <c r="AR271" s="37">
        <v>0</v>
      </c>
      <c r="AS271" s="37">
        <v>0</v>
      </c>
      <c r="AT271" s="37">
        <v>0</v>
      </c>
      <c r="AU271" s="37">
        <v>0</v>
      </c>
      <c r="AV271" s="37">
        <v>0</v>
      </c>
      <c r="AW271" s="37">
        <v>0</v>
      </c>
      <c r="AX271" s="37">
        <v>0</v>
      </c>
      <c r="AY271" s="37">
        <v>0</v>
      </c>
      <c r="AZ271" s="37">
        <v>0</v>
      </c>
      <c r="BA271" s="37">
        <v>0</v>
      </c>
      <c r="BB271" s="37">
        <v>0</v>
      </c>
      <c r="BC271" s="37">
        <v>0</v>
      </c>
      <c r="BD271" s="37">
        <v>0</v>
      </c>
      <c r="BE271" s="37">
        <v>0</v>
      </c>
      <c r="BF271" s="37">
        <v>0</v>
      </c>
      <c r="BG271" s="37">
        <v>0</v>
      </c>
      <c r="BH271" s="37">
        <v>0</v>
      </c>
      <c r="BI271" s="37">
        <v>0</v>
      </c>
      <c r="BJ271" s="37">
        <v>0</v>
      </c>
      <c r="BK271" s="37">
        <v>0</v>
      </c>
      <c r="BL271" s="37">
        <v>0</v>
      </c>
      <c r="BM271" s="37">
        <v>0</v>
      </c>
      <c r="BN271" s="37">
        <v>0</v>
      </c>
      <c r="BO271" s="37">
        <v>0</v>
      </c>
      <c r="BP271" s="37">
        <v>0</v>
      </c>
      <c r="BQ271" s="37">
        <v>0</v>
      </c>
      <c r="BR271" s="37">
        <v>97000</v>
      </c>
      <c r="BS271" s="37">
        <v>700361.91</v>
      </c>
      <c r="BT271" s="37">
        <v>0</v>
      </c>
      <c r="BU271" s="37">
        <v>3931388.5</v>
      </c>
      <c r="BV271" s="37">
        <v>0</v>
      </c>
      <c r="BW271" s="37">
        <v>0</v>
      </c>
      <c r="BX271" s="37">
        <v>0</v>
      </c>
      <c r="BY271" s="37">
        <v>0</v>
      </c>
      <c r="BZ271" s="37">
        <v>1897140.13</v>
      </c>
      <c r="CA271" s="37">
        <v>375961.1</v>
      </c>
      <c r="CB271" s="37">
        <v>0</v>
      </c>
      <c r="CC271" s="37">
        <v>1853837.8</v>
      </c>
      <c r="CD271" s="37">
        <v>0</v>
      </c>
      <c r="CE271" s="37">
        <v>0</v>
      </c>
      <c r="CF271" s="37">
        <v>0</v>
      </c>
      <c r="CG271" s="37">
        <v>0</v>
      </c>
      <c r="CH271" s="37">
        <v>104329.03</v>
      </c>
      <c r="CI271" s="37">
        <v>0</v>
      </c>
      <c r="CJ271" s="37">
        <v>0</v>
      </c>
      <c r="CK271" s="37">
        <v>152655.82</v>
      </c>
      <c r="CL271" s="37">
        <v>0</v>
      </c>
      <c r="CO271" t="e">
        <f>VLOOKUP(A271,[1]รายการ!$A$14:$D$161,3,FALSE)</f>
        <v>#N/A</v>
      </c>
      <c r="CP271" t="e">
        <f>VLOOKUP(A271,[1]รายการ!$A$14:$D$161,4,FALSE)</f>
        <v>#N/A</v>
      </c>
    </row>
    <row r="272" spans="1:94">
      <c r="A272" s="38" t="s">
        <v>2479</v>
      </c>
      <c r="B272" s="38" t="s">
        <v>2480</v>
      </c>
      <c r="C272" s="37">
        <v>0</v>
      </c>
      <c r="D272" s="37">
        <v>0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143000</v>
      </c>
      <c r="L272" s="37">
        <v>0</v>
      </c>
      <c r="M272" s="37">
        <v>0</v>
      </c>
      <c r="N272" s="37">
        <v>0</v>
      </c>
      <c r="O272" s="37">
        <v>0</v>
      </c>
      <c r="P272" s="37">
        <v>54600</v>
      </c>
      <c r="Q272" s="37">
        <v>0</v>
      </c>
      <c r="R272" s="37">
        <v>0</v>
      </c>
      <c r="S272" s="37">
        <v>0</v>
      </c>
      <c r="T272" s="37">
        <v>79374.58</v>
      </c>
      <c r="U272" s="37">
        <v>0</v>
      </c>
      <c r="V272" s="37">
        <v>0</v>
      </c>
      <c r="W272" s="37">
        <v>0</v>
      </c>
      <c r="X272" s="37">
        <v>0</v>
      </c>
      <c r="Y272" s="37">
        <v>0</v>
      </c>
      <c r="Z272" s="37">
        <v>0</v>
      </c>
      <c r="AA272" s="37">
        <v>0</v>
      </c>
      <c r="AB272" s="37">
        <v>0</v>
      </c>
      <c r="AC272" s="37">
        <v>0</v>
      </c>
      <c r="AD272" s="37">
        <v>0</v>
      </c>
      <c r="AE272" s="37">
        <v>0</v>
      </c>
      <c r="AF272" s="37">
        <v>0</v>
      </c>
      <c r="AG272" s="37">
        <v>0</v>
      </c>
      <c r="AH272" s="37">
        <v>888000</v>
      </c>
      <c r="AI272" s="37">
        <v>140000</v>
      </c>
      <c r="AJ272" s="37">
        <v>0</v>
      </c>
      <c r="AK272" s="37">
        <v>945678</v>
      </c>
      <c r="AL272" s="37">
        <v>0</v>
      </c>
      <c r="AM272" s="37">
        <v>0</v>
      </c>
      <c r="AN272" s="37">
        <v>0</v>
      </c>
      <c r="AO272" s="37">
        <v>0</v>
      </c>
      <c r="AP272" s="37">
        <v>0</v>
      </c>
      <c r="AQ272" s="37">
        <v>0</v>
      </c>
      <c r="AR272" s="37">
        <v>0</v>
      </c>
      <c r="AS272" s="37">
        <v>0</v>
      </c>
      <c r="AT272" s="37">
        <v>0</v>
      </c>
      <c r="AU272" s="37">
        <v>1480525</v>
      </c>
      <c r="AV272" s="37">
        <v>0</v>
      </c>
      <c r="AW272" s="37">
        <v>0</v>
      </c>
      <c r="AX272" s="37">
        <v>0</v>
      </c>
      <c r="AY272" s="37">
        <v>0</v>
      </c>
      <c r="AZ272" s="37">
        <v>0</v>
      </c>
      <c r="BA272" s="37">
        <v>440000</v>
      </c>
      <c r="BB272" s="37">
        <v>0</v>
      </c>
      <c r="BC272" s="37">
        <v>0</v>
      </c>
      <c r="BD272" s="37">
        <v>0</v>
      </c>
      <c r="BE272" s="37">
        <v>0</v>
      </c>
      <c r="BF272" s="37">
        <v>0</v>
      </c>
      <c r="BG272" s="37">
        <v>0</v>
      </c>
      <c r="BH272" s="37">
        <v>0</v>
      </c>
      <c r="BI272" s="37">
        <v>0</v>
      </c>
      <c r="BJ272" s="37">
        <v>0</v>
      </c>
      <c r="BK272" s="37">
        <v>0</v>
      </c>
      <c r="BL272" s="37">
        <v>0</v>
      </c>
      <c r="BM272" s="37">
        <v>0</v>
      </c>
      <c r="BN272" s="37">
        <v>0</v>
      </c>
      <c r="BO272" s="37">
        <v>0</v>
      </c>
      <c r="BP272" s="37">
        <v>0</v>
      </c>
      <c r="BQ272" s="37">
        <v>0</v>
      </c>
      <c r="BR272" s="37">
        <v>4105100</v>
      </c>
      <c r="BS272" s="37">
        <v>0</v>
      </c>
      <c r="BT272" s="37">
        <v>0</v>
      </c>
      <c r="BU272" s="37">
        <v>0</v>
      </c>
      <c r="BV272" s="37">
        <v>0</v>
      </c>
      <c r="BW272" s="37">
        <v>0</v>
      </c>
      <c r="BX272" s="37">
        <v>0</v>
      </c>
      <c r="BY272" s="37">
        <v>0</v>
      </c>
      <c r="BZ272" s="37">
        <v>0</v>
      </c>
      <c r="CA272" s="37">
        <v>0</v>
      </c>
      <c r="CB272" s="37">
        <v>0</v>
      </c>
      <c r="CC272" s="37">
        <v>0</v>
      </c>
      <c r="CD272" s="37">
        <v>0</v>
      </c>
      <c r="CE272" s="37">
        <v>0</v>
      </c>
      <c r="CF272" s="37">
        <v>0</v>
      </c>
      <c r="CG272" s="37">
        <v>0</v>
      </c>
      <c r="CH272" s="37">
        <v>0</v>
      </c>
      <c r="CI272" s="37">
        <v>0</v>
      </c>
      <c r="CJ272" s="37">
        <v>0</v>
      </c>
      <c r="CK272" s="37">
        <v>63190</v>
      </c>
      <c r="CL272" s="37">
        <v>0</v>
      </c>
      <c r="CO272" t="e">
        <f>VLOOKUP(A272,[1]รายการ!$A$14:$D$161,3,FALSE)</f>
        <v>#N/A</v>
      </c>
      <c r="CP272" t="e">
        <f>VLOOKUP(A272,[1]รายการ!$A$14:$D$161,4,FALSE)</f>
        <v>#N/A</v>
      </c>
    </row>
    <row r="273" spans="1:94">
      <c r="A273" s="38" t="s">
        <v>2481</v>
      </c>
      <c r="B273" s="38" t="s">
        <v>2482</v>
      </c>
      <c r="C273" s="37">
        <v>0</v>
      </c>
      <c r="D273" s="37">
        <v>0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37">
        <v>0</v>
      </c>
      <c r="O273" s="37">
        <v>0</v>
      </c>
      <c r="P273" s="37">
        <v>0</v>
      </c>
      <c r="Q273" s="37">
        <v>0</v>
      </c>
      <c r="R273" s="37">
        <v>0</v>
      </c>
      <c r="S273" s="37">
        <v>0</v>
      </c>
      <c r="T273" s="37">
        <v>0</v>
      </c>
      <c r="U273" s="37">
        <v>0</v>
      </c>
      <c r="V273" s="37">
        <v>0</v>
      </c>
      <c r="W273" s="37">
        <v>0</v>
      </c>
      <c r="X273" s="37">
        <v>0</v>
      </c>
      <c r="Y273" s="37">
        <v>0</v>
      </c>
      <c r="Z273" s="37">
        <v>0</v>
      </c>
      <c r="AA273" s="37">
        <v>0</v>
      </c>
      <c r="AB273" s="37">
        <v>0</v>
      </c>
      <c r="AC273" s="37">
        <v>0</v>
      </c>
      <c r="AD273" s="37">
        <v>0</v>
      </c>
      <c r="AE273" s="37">
        <v>0</v>
      </c>
      <c r="AF273" s="37">
        <v>0</v>
      </c>
      <c r="AG273" s="37">
        <v>0</v>
      </c>
      <c r="AH273" s="37">
        <v>0</v>
      </c>
      <c r="AI273" s="37">
        <v>0</v>
      </c>
      <c r="AJ273" s="37">
        <v>0</v>
      </c>
      <c r="AK273" s="37">
        <v>0</v>
      </c>
      <c r="AL273" s="37">
        <v>0</v>
      </c>
      <c r="AM273" s="37">
        <v>0</v>
      </c>
      <c r="AN273" s="37">
        <v>0</v>
      </c>
      <c r="AO273" s="37">
        <v>0</v>
      </c>
      <c r="AP273" s="37">
        <v>0</v>
      </c>
      <c r="AQ273" s="37">
        <v>0</v>
      </c>
      <c r="AR273" s="37">
        <v>0</v>
      </c>
      <c r="AS273" s="37">
        <v>0</v>
      </c>
      <c r="AT273" s="37">
        <v>0</v>
      </c>
      <c r="AU273" s="37">
        <v>0</v>
      </c>
      <c r="AV273" s="37">
        <v>0</v>
      </c>
      <c r="AW273" s="37">
        <v>0</v>
      </c>
      <c r="AX273" s="37">
        <v>0</v>
      </c>
      <c r="AY273" s="37">
        <v>0</v>
      </c>
      <c r="AZ273" s="37">
        <v>0</v>
      </c>
      <c r="BA273" s="37">
        <v>0</v>
      </c>
      <c r="BB273" s="37">
        <v>0</v>
      </c>
      <c r="BC273" s="37">
        <v>0</v>
      </c>
      <c r="BD273" s="37">
        <v>0</v>
      </c>
      <c r="BE273" s="37">
        <v>0</v>
      </c>
      <c r="BF273" s="37">
        <v>0</v>
      </c>
      <c r="BG273" s="37">
        <v>0</v>
      </c>
      <c r="BH273" s="37">
        <v>0</v>
      </c>
      <c r="BI273" s="37">
        <v>0</v>
      </c>
      <c r="BJ273" s="37">
        <v>0</v>
      </c>
      <c r="BK273" s="37">
        <v>0</v>
      </c>
      <c r="BL273" s="37">
        <v>0</v>
      </c>
      <c r="BM273" s="37">
        <v>0</v>
      </c>
      <c r="BN273" s="37">
        <v>0</v>
      </c>
      <c r="BO273" s="37">
        <v>0</v>
      </c>
      <c r="BP273" s="37">
        <v>0</v>
      </c>
      <c r="BQ273" s="37">
        <v>0</v>
      </c>
      <c r="BR273" s="37">
        <v>0</v>
      </c>
      <c r="BS273" s="37">
        <v>0</v>
      </c>
      <c r="BT273" s="37">
        <v>0</v>
      </c>
      <c r="BU273" s="37">
        <v>0</v>
      </c>
      <c r="BV273" s="37">
        <v>0</v>
      </c>
      <c r="BW273" s="37">
        <v>0</v>
      </c>
      <c r="BX273" s="37">
        <v>0</v>
      </c>
      <c r="BY273" s="37">
        <v>0</v>
      </c>
      <c r="BZ273" s="37">
        <v>0</v>
      </c>
      <c r="CA273" s="37">
        <v>0</v>
      </c>
      <c r="CB273" s="37">
        <v>0</v>
      </c>
      <c r="CC273" s="37">
        <v>0</v>
      </c>
      <c r="CD273" s="37">
        <v>0</v>
      </c>
      <c r="CE273" s="37">
        <v>0</v>
      </c>
      <c r="CF273" s="37">
        <v>0</v>
      </c>
      <c r="CG273" s="37">
        <v>0</v>
      </c>
      <c r="CH273" s="37">
        <v>0</v>
      </c>
      <c r="CI273" s="37">
        <v>0</v>
      </c>
      <c r="CJ273" s="37">
        <v>0</v>
      </c>
      <c r="CK273" s="37">
        <v>0</v>
      </c>
      <c r="CL273" s="37">
        <v>0</v>
      </c>
      <c r="CO273" t="e">
        <f>VLOOKUP(A273,[1]รายการ!$A$14:$D$161,3,FALSE)</f>
        <v>#N/A</v>
      </c>
      <c r="CP273" t="e">
        <f>VLOOKUP(A273,[1]รายการ!$A$14:$D$161,4,FALSE)</f>
        <v>#N/A</v>
      </c>
    </row>
    <row r="274" spans="1:94">
      <c r="A274" s="38" t="s">
        <v>2483</v>
      </c>
      <c r="B274" s="38" t="s">
        <v>2484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  <c r="N274" s="37">
        <v>0</v>
      </c>
      <c r="O274" s="37">
        <v>0</v>
      </c>
      <c r="P274" s="37">
        <v>0</v>
      </c>
      <c r="Q274" s="37">
        <v>0</v>
      </c>
      <c r="R274" s="37">
        <v>0</v>
      </c>
      <c r="S274" s="37">
        <v>0</v>
      </c>
      <c r="T274" s="37">
        <v>0</v>
      </c>
      <c r="U274" s="37">
        <v>0</v>
      </c>
      <c r="V274" s="37">
        <v>0</v>
      </c>
      <c r="W274" s="37">
        <v>0</v>
      </c>
      <c r="X274" s="37">
        <v>0</v>
      </c>
      <c r="Y274" s="37">
        <v>0</v>
      </c>
      <c r="Z274" s="37">
        <v>0</v>
      </c>
      <c r="AA274" s="37">
        <v>0</v>
      </c>
      <c r="AB274" s="37">
        <v>0</v>
      </c>
      <c r="AC274" s="37">
        <v>0</v>
      </c>
      <c r="AD274" s="37">
        <v>0</v>
      </c>
      <c r="AE274" s="37">
        <v>0</v>
      </c>
      <c r="AF274" s="37">
        <v>0</v>
      </c>
      <c r="AG274" s="37">
        <v>0</v>
      </c>
      <c r="AH274" s="37">
        <v>0</v>
      </c>
      <c r="AI274" s="37">
        <v>0</v>
      </c>
      <c r="AJ274" s="37">
        <v>0</v>
      </c>
      <c r="AK274" s="37">
        <v>0</v>
      </c>
      <c r="AL274" s="37">
        <v>0</v>
      </c>
      <c r="AM274" s="37">
        <v>0</v>
      </c>
      <c r="AN274" s="37">
        <v>0</v>
      </c>
      <c r="AO274" s="37">
        <v>0</v>
      </c>
      <c r="AP274" s="37">
        <v>0</v>
      </c>
      <c r="AQ274" s="37">
        <v>0</v>
      </c>
      <c r="AR274" s="37">
        <v>0</v>
      </c>
      <c r="AS274" s="37">
        <v>0</v>
      </c>
      <c r="AT274" s="37">
        <v>0</v>
      </c>
      <c r="AU274" s="37">
        <v>36010</v>
      </c>
      <c r="AV274" s="37">
        <v>0</v>
      </c>
      <c r="AW274" s="37">
        <v>0</v>
      </c>
      <c r="AX274" s="37">
        <v>0</v>
      </c>
      <c r="AY274" s="37">
        <v>0</v>
      </c>
      <c r="AZ274" s="37">
        <v>0</v>
      </c>
      <c r="BA274" s="37">
        <v>0</v>
      </c>
      <c r="BB274" s="37">
        <v>0</v>
      </c>
      <c r="BC274" s="37">
        <v>0</v>
      </c>
      <c r="BD274" s="37">
        <v>0</v>
      </c>
      <c r="BE274" s="37">
        <v>4000</v>
      </c>
      <c r="BF274" s="37">
        <v>0</v>
      </c>
      <c r="BG274" s="37">
        <v>0</v>
      </c>
      <c r="BH274" s="37">
        <v>0</v>
      </c>
      <c r="BI274" s="37">
        <v>0</v>
      </c>
      <c r="BJ274" s="37">
        <v>0</v>
      </c>
      <c r="BK274" s="37">
        <v>0</v>
      </c>
      <c r="BL274" s="37">
        <v>171680</v>
      </c>
      <c r="BM274" s="37">
        <v>0</v>
      </c>
      <c r="BN274" s="37">
        <v>0</v>
      </c>
      <c r="BO274" s="37">
        <v>0</v>
      </c>
      <c r="BP274" s="37">
        <v>0</v>
      </c>
      <c r="BQ274" s="37">
        <v>0</v>
      </c>
      <c r="BR274" s="37">
        <v>34020</v>
      </c>
      <c r="BS274" s="37">
        <v>0</v>
      </c>
      <c r="BT274" s="37">
        <v>0</v>
      </c>
      <c r="BU274" s="37">
        <v>0</v>
      </c>
      <c r="BV274" s="37">
        <v>0</v>
      </c>
      <c r="BW274" s="37">
        <v>0</v>
      </c>
      <c r="BX274" s="37">
        <v>0</v>
      </c>
      <c r="BY274" s="37">
        <v>0</v>
      </c>
      <c r="BZ274" s="37">
        <v>0</v>
      </c>
      <c r="CA274" s="37">
        <v>0</v>
      </c>
      <c r="CB274" s="37">
        <v>0</v>
      </c>
      <c r="CC274" s="37">
        <v>0</v>
      </c>
      <c r="CD274" s="37">
        <v>0</v>
      </c>
      <c r="CE274" s="37">
        <v>0</v>
      </c>
      <c r="CF274" s="37">
        <v>0</v>
      </c>
      <c r="CG274" s="37">
        <v>0</v>
      </c>
      <c r="CH274" s="37">
        <v>0</v>
      </c>
      <c r="CI274" s="37">
        <v>0</v>
      </c>
      <c r="CJ274" s="37">
        <v>133554</v>
      </c>
      <c r="CK274" s="37">
        <v>0</v>
      </c>
      <c r="CL274" s="37">
        <v>0</v>
      </c>
      <c r="CO274" t="e">
        <f>VLOOKUP(A274,[1]รายการ!$A$14:$D$161,3,FALSE)</f>
        <v>#N/A</v>
      </c>
      <c r="CP274" t="e">
        <f>VLOOKUP(A274,[1]รายการ!$A$14:$D$161,4,FALSE)</f>
        <v>#N/A</v>
      </c>
    </row>
    <row r="275" spans="1:94">
      <c r="A275" s="38" t="s">
        <v>2485</v>
      </c>
      <c r="B275" s="38" t="s">
        <v>2486</v>
      </c>
      <c r="C275" s="37">
        <v>0</v>
      </c>
      <c r="D275" s="37">
        <v>0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  <c r="N275" s="37">
        <v>0</v>
      </c>
      <c r="O275" s="37">
        <v>0</v>
      </c>
      <c r="P275" s="37">
        <v>0</v>
      </c>
      <c r="Q275" s="37">
        <v>0</v>
      </c>
      <c r="R275" s="37">
        <v>0</v>
      </c>
      <c r="S275" s="37">
        <v>0</v>
      </c>
      <c r="T275" s="37">
        <v>0</v>
      </c>
      <c r="U275" s="37">
        <v>0</v>
      </c>
      <c r="V275" s="37">
        <v>0</v>
      </c>
      <c r="W275" s="37">
        <v>0</v>
      </c>
      <c r="X275" s="37">
        <v>0</v>
      </c>
      <c r="Y275" s="37">
        <v>0</v>
      </c>
      <c r="Z275" s="37">
        <v>0</v>
      </c>
      <c r="AA275" s="37">
        <v>0</v>
      </c>
      <c r="AB275" s="37">
        <v>0</v>
      </c>
      <c r="AC275" s="37">
        <v>0</v>
      </c>
      <c r="AD275" s="37">
        <v>0</v>
      </c>
      <c r="AE275" s="37">
        <v>0</v>
      </c>
      <c r="AF275" s="37">
        <v>0</v>
      </c>
      <c r="AG275" s="37">
        <v>0</v>
      </c>
      <c r="AH275" s="37">
        <v>0</v>
      </c>
      <c r="AI275" s="37">
        <v>0</v>
      </c>
      <c r="AJ275" s="37">
        <v>0</v>
      </c>
      <c r="AK275" s="37">
        <v>0</v>
      </c>
      <c r="AL275" s="37">
        <v>0</v>
      </c>
      <c r="AM275" s="37">
        <v>0</v>
      </c>
      <c r="AN275" s="37">
        <v>0</v>
      </c>
      <c r="AO275" s="37">
        <v>0</v>
      </c>
      <c r="AP275" s="37">
        <v>0</v>
      </c>
      <c r="AQ275" s="37">
        <v>0</v>
      </c>
      <c r="AR275" s="37">
        <v>0</v>
      </c>
      <c r="AS275" s="37">
        <v>0</v>
      </c>
      <c r="AT275" s="37">
        <v>0</v>
      </c>
      <c r="AU275" s="37">
        <v>0</v>
      </c>
      <c r="AV275" s="37">
        <v>0</v>
      </c>
      <c r="AW275" s="37">
        <v>0</v>
      </c>
      <c r="AX275" s="37">
        <v>0</v>
      </c>
      <c r="AY275" s="37">
        <v>0</v>
      </c>
      <c r="AZ275" s="37">
        <v>0</v>
      </c>
      <c r="BA275" s="37">
        <v>0</v>
      </c>
      <c r="BB275" s="37">
        <v>0</v>
      </c>
      <c r="BC275" s="37">
        <v>0</v>
      </c>
      <c r="BD275" s="37">
        <v>0</v>
      </c>
      <c r="BE275" s="37">
        <v>0</v>
      </c>
      <c r="BF275" s="37">
        <v>0</v>
      </c>
      <c r="BG275" s="37">
        <v>0</v>
      </c>
      <c r="BH275" s="37">
        <v>0</v>
      </c>
      <c r="BI275" s="37">
        <v>0</v>
      </c>
      <c r="BJ275" s="37">
        <v>0</v>
      </c>
      <c r="BK275" s="37">
        <v>0</v>
      </c>
      <c r="BL275" s="37">
        <v>0</v>
      </c>
      <c r="BM275" s="37">
        <v>0</v>
      </c>
      <c r="BN275" s="37">
        <v>0</v>
      </c>
      <c r="BO275" s="37">
        <v>0</v>
      </c>
      <c r="BP275" s="37">
        <v>0</v>
      </c>
      <c r="BQ275" s="37">
        <v>0</v>
      </c>
      <c r="BR275" s="37">
        <v>0</v>
      </c>
      <c r="BS275" s="37">
        <v>0</v>
      </c>
      <c r="BT275" s="37">
        <v>0</v>
      </c>
      <c r="BU275" s="37">
        <v>0</v>
      </c>
      <c r="BV275" s="37">
        <v>0</v>
      </c>
      <c r="BW275" s="37">
        <v>0</v>
      </c>
      <c r="BX275" s="37">
        <v>0</v>
      </c>
      <c r="BY275" s="37">
        <v>0</v>
      </c>
      <c r="BZ275" s="37">
        <v>0</v>
      </c>
      <c r="CA275" s="37">
        <v>0</v>
      </c>
      <c r="CB275" s="37">
        <v>0</v>
      </c>
      <c r="CC275" s="37">
        <v>0</v>
      </c>
      <c r="CD275" s="37">
        <v>0</v>
      </c>
      <c r="CE275" s="37">
        <v>0</v>
      </c>
      <c r="CF275" s="37">
        <v>0</v>
      </c>
      <c r="CG275" s="37">
        <v>0</v>
      </c>
      <c r="CH275" s="37">
        <v>0</v>
      </c>
      <c r="CI275" s="37">
        <v>0</v>
      </c>
      <c r="CJ275" s="37">
        <v>0</v>
      </c>
      <c r="CK275" s="37">
        <v>0</v>
      </c>
      <c r="CL275" s="37">
        <v>0</v>
      </c>
      <c r="CO275" t="e">
        <f>VLOOKUP(A275,[1]รายการ!$A$14:$D$161,3,FALSE)</f>
        <v>#N/A</v>
      </c>
      <c r="CP275" t="e">
        <f>VLOOKUP(A275,[1]รายการ!$A$14:$D$161,4,FALSE)</f>
        <v>#N/A</v>
      </c>
    </row>
    <row r="276" spans="1:94">
      <c r="A276" s="38" t="s">
        <v>2487</v>
      </c>
      <c r="B276" s="38" t="s">
        <v>2488</v>
      </c>
      <c r="C276" s="37">
        <v>0</v>
      </c>
      <c r="D276" s="37">
        <v>0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  <c r="N276" s="37">
        <v>0</v>
      </c>
      <c r="O276" s="37">
        <v>0</v>
      </c>
      <c r="P276" s="37">
        <v>0</v>
      </c>
      <c r="Q276" s="37">
        <v>0</v>
      </c>
      <c r="R276" s="37">
        <v>0</v>
      </c>
      <c r="S276" s="37">
        <v>0</v>
      </c>
      <c r="T276" s="37">
        <v>0</v>
      </c>
      <c r="U276" s="37">
        <v>0</v>
      </c>
      <c r="V276" s="37">
        <v>0</v>
      </c>
      <c r="W276" s="37">
        <v>0</v>
      </c>
      <c r="X276" s="37">
        <v>0</v>
      </c>
      <c r="Y276" s="37">
        <v>0</v>
      </c>
      <c r="Z276" s="37">
        <v>0</v>
      </c>
      <c r="AA276" s="37">
        <v>0</v>
      </c>
      <c r="AB276" s="37">
        <v>0</v>
      </c>
      <c r="AC276" s="37">
        <v>0</v>
      </c>
      <c r="AD276" s="37">
        <v>0</v>
      </c>
      <c r="AE276" s="37">
        <v>0</v>
      </c>
      <c r="AF276" s="37">
        <v>0</v>
      </c>
      <c r="AG276" s="37">
        <v>0</v>
      </c>
      <c r="AH276" s="37">
        <v>0</v>
      </c>
      <c r="AI276" s="37">
        <v>0</v>
      </c>
      <c r="AJ276" s="37">
        <v>0</v>
      </c>
      <c r="AK276" s="37">
        <v>0</v>
      </c>
      <c r="AL276" s="37">
        <v>0</v>
      </c>
      <c r="AM276" s="37">
        <v>0</v>
      </c>
      <c r="AN276" s="37">
        <v>0</v>
      </c>
      <c r="AO276" s="37">
        <v>0</v>
      </c>
      <c r="AP276" s="37">
        <v>0</v>
      </c>
      <c r="AQ276" s="37">
        <v>0</v>
      </c>
      <c r="AR276" s="37">
        <v>0</v>
      </c>
      <c r="AS276" s="37">
        <v>0</v>
      </c>
      <c r="AT276" s="37">
        <v>0</v>
      </c>
      <c r="AU276" s="37">
        <v>0</v>
      </c>
      <c r="AV276" s="37">
        <v>0</v>
      </c>
      <c r="AW276" s="37">
        <v>0</v>
      </c>
      <c r="AX276" s="37">
        <v>0</v>
      </c>
      <c r="AY276" s="37">
        <v>0</v>
      </c>
      <c r="AZ276" s="37">
        <v>0</v>
      </c>
      <c r="BA276" s="37">
        <v>0</v>
      </c>
      <c r="BB276" s="37">
        <v>0</v>
      </c>
      <c r="BC276" s="37">
        <v>0</v>
      </c>
      <c r="BD276" s="37">
        <v>0</v>
      </c>
      <c r="BE276" s="37">
        <v>0</v>
      </c>
      <c r="BF276" s="37">
        <v>0</v>
      </c>
      <c r="BG276" s="37">
        <v>0</v>
      </c>
      <c r="BH276" s="37">
        <v>0</v>
      </c>
      <c r="BI276" s="37">
        <v>0</v>
      </c>
      <c r="BJ276" s="37">
        <v>0</v>
      </c>
      <c r="BK276" s="37">
        <v>0</v>
      </c>
      <c r="BL276" s="37">
        <v>0</v>
      </c>
      <c r="BM276" s="37">
        <v>0</v>
      </c>
      <c r="BN276" s="37">
        <v>0</v>
      </c>
      <c r="BO276" s="37">
        <v>0</v>
      </c>
      <c r="BP276" s="37">
        <v>0</v>
      </c>
      <c r="BQ276" s="37">
        <v>511100</v>
      </c>
      <c r="BR276" s="37">
        <v>0</v>
      </c>
      <c r="BS276" s="37">
        <v>0</v>
      </c>
      <c r="BT276" s="37">
        <v>0</v>
      </c>
      <c r="BU276" s="37">
        <v>0</v>
      </c>
      <c r="BV276" s="37">
        <v>0</v>
      </c>
      <c r="BW276" s="37">
        <v>0</v>
      </c>
      <c r="BX276" s="37">
        <v>0</v>
      </c>
      <c r="BY276" s="37">
        <v>0</v>
      </c>
      <c r="BZ276" s="37">
        <v>0</v>
      </c>
      <c r="CA276" s="37">
        <v>0</v>
      </c>
      <c r="CB276" s="37">
        <v>0</v>
      </c>
      <c r="CC276" s="37">
        <v>0</v>
      </c>
      <c r="CD276" s="37">
        <v>0</v>
      </c>
      <c r="CE276" s="37">
        <v>0</v>
      </c>
      <c r="CF276" s="37">
        <v>0</v>
      </c>
      <c r="CG276" s="37">
        <v>0</v>
      </c>
      <c r="CH276" s="37">
        <v>17000</v>
      </c>
      <c r="CI276" s="37">
        <v>0</v>
      </c>
      <c r="CJ276" s="37">
        <v>0</v>
      </c>
      <c r="CK276" s="37">
        <v>0</v>
      </c>
      <c r="CL276" s="37">
        <v>0</v>
      </c>
      <c r="CO276" t="e">
        <f>VLOOKUP(A276,[1]รายการ!$A$14:$D$161,3,FALSE)</f>
        <v>#N/A</v>
      </c>
      <c r="CP276" t="e">
        <f>VLOOKUP(A276,[1]รายการ!$A$14:$D$161,4,FALSE)</f>
        <v>#N/A</v>
      </c>
    </row>
    <row r="277" spans="1:94">
      <c r="A277" s="38" t="s">
        <v>2489</v>
      </c>
      <c r="B277" s="38" t="s">
        <v>2490</v>
      </c>
      <c r="C277" s="37">
        <v>0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7">
        <v>0</v>
      </c>
      <c r="O277" s="37">
        <v>0</v>
      </c>
      <c r="P277" s="37">
        <v>0</v>
      </c>
      <c r="Q277" s="37">
        <v>0</v>
      </c>
      <c r="R277" s="37">
        <v>0</v>
      </c>
      <c r="S277" s="37">
        <v>0</v>
      </c>
      <c r="T277" s="37">
        <v>0</v>
      </c>
      <c r="U277" s="37">
        <v>0</v>
      </c>
      <c r="V277" s="37">
        <v>0</v>
      </c>
      <c r="W277" s="37">
        <v>0</v>
      </c>
      <c r="X277" s="37">
        <v>0</v>
      </c>
      <c r="Y277" s="37">
        <v>0</v>
      </c>
      <c r="Z277" s="37">
        <v>0</v>
      </c>
      <c r="AA277" s="37">
        <v>0</v>
      </c>
      <c r="AB277" s="37">
        <v>0</v>
      </c>
      <c r="AC277" s="37">
        <v>0</v>
      </c>
      <c r="AD277" s="37">
        <v>0</v>
      </c>
      <c r="AE277" s="37">
        <v>0</v>
      </c>
      <c r="AF277" s="37">
        <v>0</v>
      </c>
      <c r="AG277" s="37">
        <v>0</v>
      </c>
      <c r="AH277" s="37">
        <v>0</v>
      </c>
      <c r="AI277" s="37">
        <v>0</v>
      </c>
      <c r="AJ277" s="37">
        <v>0</v>
      </c>
      <c r="AK277" s="37">
        <v>0</v>
      </c>
      <c r="AL277" s="37">
        <v>0</v>
      </c>
      <c r="AM277" s="37">
        <v>0</v>
      </c>
      <c r="AN277" s="37">
        <v>0</v>
      </c>
      <c r="AO277" s="37">
        <v>0</v>
      </c>
      <c r="AP277" s="37">
        <v>0</v>
      </c>
      <c r="AQ277" s="37">
        <v>0</v>
      </c>
      <c r="AR277" s="37">
        <v>0</v>
      </c>
      <c r="AS277" s="37">
        <v>0</v>
      </c>
      <c r="AT277" s="37">
        <v>0</v>
      </c>
      <c r="AU277" s="37">
        <v>0</v>
      </c>
      <c r="AV277" s="37">
        <v>0</v>
      </c>
      <c r="AW277" s="37">
        <v>0</v>
      </c>
      <c r="AX277" s="37">
        <v>0</v>
      </c>
      <c r="AY277" s="37">
        <v>0</v>
      </c>
      <c r="AZ277" s="37">
        <v>0</v>
      </c>
      <c r="BA277" s="37">
        <v>0</v>
      </c>
      <c r="BB277" s="37">
        <v>0</v>
      </c>
      <c r="BC277" s="37">
        <v>0</v>
      </c>
      <c r="BD277" s="37">
        <v>0</v>
      </c>
      <c r="BE277" s="37">
        <v>0</v>
      </c>
      <c r="BF277" s="37">
        <v>0</v>
      </c>
      <c r="BG277" s="37">
        <v>0</v>
      </c>
      <c r="BH277" s="37">
        <v>0</v>
      </c>
      <c r="BI277" s="37">
        <v>0</v>
      </c>
      <c r="BJ277" s="37">
        <v>0</v>
      </c>
      <c r="BK277" s="37">
        <v>0</v>
      </c>
      <c r="BL277" s="37">
        <v>0</v>
      </c>
      <c r="BM277" s="37">
        <v>0</v>
      </c>
      <c r="BN277" s="37">
        <v>0</v>
      </c>
      <c r="BO277" s="37">
        <v>0</v>
      </c>
      <c r="BP277" s="37">
        <v>0</v>
      </c>
      <c r="BQ277" s="37">
        <v>0</v>
      </c>
      <c r="BR277" s="37">
        <v>0</v>
      </c>
      <c r="BS277" s="37">
        <v>0</v>
      </c>
      <c r="BT277" s="37">
        <v>0</v>
      </c>
      <c r="BU277" s="37">
        <v>0</v>
      </c>
      <c r="BV277" s="37">
        <v>0</v>
      </c>
      <c r="BW277" s="37">
        <v>0</v>
      </c>
      <c r="BX277" s="37">
        <v>0</v>
      </c>
      <c r="BY277" s="37">
        <v>0</v>
      </c>
      <c r="BZ277" s="37">
        <v>0</v>
      </c>
      <c r="CA277" s="37">
        <v>0</v>
      </c>
      <c r="CB277" s="37">
        <v>0</v>
      </c>
      <c r="CC277" s="37">
        <v>0</v>
      </c>
      <c r="CD277" s="37">
        <v>0</v>
      </c>
      <c r="CE277" s="37">
        <v>0</v>
      </c>
      <c r="CF277" s="37">
        <v>0</v>
      </c>
      <c r="CG277" s="37">
        <v>0</v>
      </c>
      <c r="CH277" s="37">
        <v>0</v>
      </c>
      <c r="CI277" s="37">
        <v>0</v>
      </c>
      <c r="CJ277" s="37">
        <v>0</v>
      </c>
      <c r="CK277" s="37">
        <v>0</v>
      </c>
      <c r="CL277" s="37">
        <v>0</v>
      </c>
      <c r="CO277" t="e">
        <f>VLOOKUP(A277,[1]รายการ!$A$14:$D$161,3,FALSE)</f>
        <v>#N/A</v>
      </c>
      <c r="CP277" t="e">
        <f>VLOOKUP(A277,[1]รายการ!$A$14:$D$161,4,FALSE)</f>
        <v>#N/A</v>
      </c>
    </row>
    <row r="278" spans="1:94">
      <c r="A278" s="38" t="s">
        <v>2491</v>
      </c>
      <c r="B278" s="38" t="s">
        <v>2492</v>
      </c>
      <c r="C278" s="37">
        <v>71460</v>
      </c>
      <c r="D278" s="37">
        <v>4686684</v>
      </c>
      <c r="E278" s="37">
        <v>5562770.4299999997</v>
      </c>
      <c r="F278" s="37">
        <v>4825050</v>
      </c>
      <c r="G278" s="37">
        <v>1964784</v>
      </c>
      <c r="H278" s="37">
        <v>5840742.4199999999</v>
      </c>
      <c r="I278" s="37">
        <v>11295356.060000001</v>
      </c>
      <c r="J278" s="37">
        <v>9187293.9399999995</v>
      </c>
      <c r="K278" s="37">
        <v>0</v>
      </c>
      <c r="L278" s="37">
        <v>8581732.3599999994</v>
      </c>
      <c r="M278" s="37">
        <v>4492669.75</v>
      </c>
      <c r="N278" s="37">
        <v>2245273.7799999998</v>
      </c>
      <c r="O278" s="37">
        <v>2925841.77</v>
      </c>
      <c r="P278" s="37">
        <v>5884635.9000000004</v>
      </c>
      <c r="Q278" s="37">
        <v>7047196</v>
      </c>
      <c r="R278" s="37">
        <v>1197715</v>
      </c>
      <c r="S278" s="37">
        <v>373000</v>
      </c>
      <c r="T278" s="37">
        <v>1569282.95</v>
      </c>
      <c r="U278" s="37">
        <v>4254513.3899999997</v>
      </c>
      <c r="V278" s="37">
        <v>1952460</v>
      </c>
      <c r="W278" s="37">
        <v>0</v>
      </c>
      <c r="X278" s="37">
        <v>5394562.4500000002</v>
      </c>
      <c r="Y278" s="37">
        <v>5551332.8499999996</v>
      </c>
      <c r="Z278" s="37">
        <v>98170</v>
      </c>
      <c r="AA278" s="37">
        <v>428400</v>
      </c>
      <c r="AB278" s="37">
        <v>1805313</v>
      </c>
      <c r="AC278" s="37">
        <v>500000</v>
      </c>
      <c r="AD278" s="37">
        <v>6956929.3200000003</v>
      </c>
      <c r="AE278" s="37">
        <v>2178153</v>
      </c>
      <c r="AF278" s="37">
        <v>4520107</v>
      </c>
      <c r="AG278" s="37">
        <v>6670422.5</v>
      </c>
      <c r="AH278" s="37">
        <v>2795556</v>
      </c>
      <c r="AI278" s="37">
        <v>5555600</v>
      </c>
      <c r="AJ278" s="37">
        <v>4891528.33</v>
      </c>
      <c r="AK278" s="37">
        <v>2240399.73</v>
      </c>
      <c r="AL278" s="37">
        <v>5635693</v>
      </c>
      <c r="AM278" s="37">
        <v>0</v>
      </c>
      <c r="AN278" s="37">
        <v>14943373.300000001</v>
      </c>
      <c r="AO278" s="37">
        <v>184500</v>
      </c>
      <c r="AP278" s="37">
        <v>900800</v>
      </c>
      <c r="AQ278" s="37">
        <v>0</v>
      </c>
      <c r="AR278" s="37">
        <v>5531281.4199999999</v>
      </c>
      <c r="AS278" s="37">
        <v>1034100</v>
      </c>
      <c r="AT278" s="37">
        <v>0</v>
      </c>
      <c r="AU278" s="37">
        <v>2904281</v>
      </c>
      <c r="AV278" s="37">
        <v>900000</v>
      </c>
      <c r="AW278" s="37">
        <v>0</v>
      </c>
      <c r="AX278" s="37">
        <v>0</v>
      </c>
      <c r="AY278" s="37">
        <v>162912.10999999999</v>
      </c>
      <c r="AZ278" s="37">
        <v>1650000</v>
      </c>
      <c r="BA278" s="37">
        <v>267919.7</v>
      </c>
      <c r="BB278" s="37">
        <v>0</v>
      </c>
      <c r="BC278" s="37">
        <v>495000</v>
      </c>
      <c r="BD278" s="37">
        <v>6293114</v>
      </c>
      <c r="BE278" s="37">
        <v>0</v>
      </c>
      <c r="BF278" s="37">
        <v>1722200</v>
      </c>
      <c r="BG278" s="37">
        <v>0</v>
      </c>
      <c r="BH278" s="37">
        <v>0</v>
      </c>
      <c r="BI278" s="37">
        <v>0</v>
      </c>
      <c r="BJ278" s="37">
        <v>250000</v>
      </c>
      <c r="BK278" s="37">
        <v>0</v>
      </c>
      <c r="BL278" s="37">
        <v>733400</v>
      </c>
      <c r="BM278" s="37">
        <v>1279402.8700000001</v>
      </c>
      <c r="BN278" s="37">
        <v>1828760</v>
      </c>
      <c r="BO278" s="37">
        <v>3214769.22</v>
      </c>
      <c r="BP278" s="37">
        <v>1750668.85</v>
      </c>
      <c r="BQ278" s="37">
        <v>125600</v>
      </c>
      <c r="BR278" s="37">
        <v>13965999.73</v>
      </c>
      <c r="BS278" s="37">
        <v>0</v>
      </c>
      <c r="BT278" s="37">
        <v>1136163</v>
      </c>
      <c r="BU278" s="37">
        <v>27948646</v>
      </c>
      <c r="BV278" s="37">
        <v>346476.92</v>
      </c>
      <c r="BW278" s="37">
        <v>5408636.9900000002</v>
      </c>
      <c r="BX278" s="37">
        <v>4633684.29</v>
      </c>
      <c r="BY278" s="37">
        <v>459724</v>
      </c>
      <c r="BZ278" s="37">
        <v>2714442.09</v>
      </c>
      <c r="CA278" s="37">
        <v>7820600</v>
      </c>
      <c r="CB278" s="37">
        <v>2552403.91</v>
      </c>
      <c r="CC278" s="37">
        <v>6859859</v>
      </c>
      <c r="CD278" s="37">
        <v>4293676.1900000004</v>
      </c>
      <c r="CE278" s="37">
        <v>5819721.2999999998</v>
      </c>
      <c r="CF278" s="37">
        <v>4149820</v>
      </c>
      <c r="CG278" s="37">
        <v>3250385.14</v>
      </c>
      <c r="CH278" s="37">
        <v>1435207</v>
      </c>
      <c r="CI278" s="37">
        <v>3242467.05</v>
      </c>
      <c r="CJ278" s="37">
        <v>13908348.84</v>
      </c>
      <c r="CK278" s="37">
        <v>2514941.48</v>
      </c>
      <c r="CL278" s="37">
        <v>0</v>
      </c>
      <c r="CO278" t="e">
        <f>VLOOKUP(A278,[1]รายการ!$A$14:$D$161,3,FALSE)</f>
        <v>#N/A</v>
      </c>
      <c r="CP278" t="e">
        <f>VLOOKUP(A278,[1]รายการ!$A$14:$D$161,4,FALSE)</f>
        <v>#N/A</v>
      </c>
    </row>
    <row r="279" spans="1:94">
      <c r="A279" s="38" t="s">
        <v>2493</v>
      </c>
      <c r="B279" s="38" t="s">
        <v>2494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  <c r="N279" s="37">
        <v>0</v>
      </c>
      <c r="O279" s="37">
        <v>0</v>
      </c>
      <c r="P279" s="37">
        <v>0</v>
      </c>
      <c r="Q279" s="37">
        <v>0</v>
      </c>
      <c r="R279" s="37">
        <v>0</v>
      </c>
      <c r="S279" s="37">
        <v>0</v>
      </c>
      <c r="T279" s="37">
        <v>0</v>
      </c>
      <c r="U279" s="37">
        <v>0</v>
      </c>
      <c r="V279" s="37">
        <v>0</v>
      </c>
      <c r="W279" s="37">
        <v>0</v>
      </c>
      <c r="X279" s="37">
        <v>0</v>
      </c>
      <c r="Y279" s="37">
        <v>0</v>
      </c>
      <c r="Z279" s="37">
        <v>0</v>
      </c>
      <c r="AA279" s="37">
        <v>0</v>
      </c>
      <c r="AB279" s="37">
        <v>0</v>
      </c>
      <c r="AC279" s="37">
        <v>0</v>
      </c>
      <c r="AD279" s="37">
        <v>0</v>
      </c>
      <c r="AE279" s="37">
        <v>0</v>
      </c>
      <c r="AF279" s="37">
        <v>0</v>
      </c>
      <c r="AG279" s="37">
        <v>0</v>
      </c>
      <c r="AH279" s="37">
        <v>0</v>
      </c>
      <c r="AI279" s="37">
        <v>0</v>
      </c>
      <c r="AJ279" s="37">
        <v>0</v>
      </c>
      <c r="AK279" s="37">
        <v>0</v>
      </c>
      <c r="AL279" s="37">
        <v>0</v>
      </c>
      <c r="AM279" s="37">
        <v>0</v>
      </c>
      <c r="AN279" s="37">
        <v>0</v>
      </c>
      <c r="AO279" s="37">
        <v>0</v>
      </c>
      <c r="AP279" s="37">
        <v>0</v>
      </c>
      <c r="AQ279" s="37">
        <v>0</v>
      </c>
      <c r="AR279" s="37">
        <v>0</v>
      </c>
      <c r="AS279" s="37">
        <v>0</v>
      </c>
      <c r="AT279" s="37">
        <v>0</v>
      </c>
      <c r="AU279" s="37">
        <v>0</v>
      </c>
      <c r="AV279" s="37">
        <v>0</v>
      </c>
      <c r="AW279" s="37">
        <v>0</v>
      </c>
      <c r="AX279" s="37">
        <v>0</v>
      </c>
      <c r="AY279" s="37">
        <v>0</v>
      </c>
      <c r="AZ279" s="37">
        <v>0</v>
      </c>
      <c r="BA279" s="37">
        <v>0</v>
      </c>
      <c r="BB279" s="37">
        <v>0</v>
      </c>
      <c r="BC279" s="37">
        <v>0</v>
      </c>
      <c r="BD279" s="37">
        <v>0</v>
      </c>
      <c r="BE279" s="37">
        <v>0</v>
      </c>
      <c r="BF279" s="37">
        <v>0</v>
      </c>
      <c r="BG279" s="37">
        <v>0</v>
      </c>
      <c r="BH279" s="37">
        <v>0</v>
      </c>
      <c r="BI279" s="37">
        <v>0</v>
      </c>
      <c r="BJ279" s="37">
        <v>0</v>
      </c>
      <c r="BK279" s="37">
        <v>0</v>
      </c>
      <c r="BL279" s="37">
        <v>0</v>
      </c>
      <c r="BM279" s="37">
        <v>0</v>
      </c>
      <c r="BN279" s="37">
        <v>0</v>
      </c>
      <c r="BO279" s="37">
        <v>0</v>
      </c>
      <c r="BP279" s="37">
        <v>0</v>
      </c>
      <c r="BQ279" s="37">
        <v>0</v>
      </c>
      <c r="BR279" s="37">
        <v>0</v>
      </c>
      <c r="BS279" s="37">
        <v>0</v>
      </c>
      <c r="BT279" s="37">
        <v>0</v>
      </c>
      <c r="BU279" s="37">
        <v>0</v>
      </c>
      <c r="BV279" s="37">
        <v>0</v>
      </c>
      <c r="BW279" s="37">
        <v>0</v>
      </c>
      <c r="BX279" s="37">
        <v>0</v>
      </c>
      <c r="BY279" s="37">
        <v>0</v>
      </c>
      <c r="BZ279" s="37">
        <v>0</v>
      </c>
      <c r="CA279" s="37">
        <v>0</v>
      </c>
      <c r="CB279" s="37">
        <v>0</v>
      </c>
      <c r="CC279" s="37">
        <v>0</v>
      </c>
      <c r="CD279" s="37">
        <v>0</v>
      </c>
      <c r="CE279" s="37">
        <v>0</v>
      </c>
      <c r="CF279" s="37">
        <v>0</v>
      </c>
      <c r="CG279" s="37">
        <v>0</v>
      </c>
      <c r="CH279" s="37">
        <v>0</v>
      </c>
      <c r="CI279" s="37">
        <v>0</v>
      </c>
      <c r="CJ279" s="37">
        <v>0</v>
      </c>
      <c r="CK279" s="37">
        <v>0</v>
      </c>
      <c r="CL279" s="37">
        <v>0</v>
      </c>
      <c r="CO279" t="e">
        <f>VLOOKUP(A279,[1]รายการ!$A$14:$D$161,3,FALSE)</f>
        <v>#N/A</v>
      </c>
      <c r="CP279" t="e">
        <f>VLOOKUP(A279,[1]รายการ!$A$14:$D$161,4,FALSE)</f>
        <v>#N/A</v>
      </c>
    </row>
    <row r="281" spans="1:94">
      <c r="B281" s="36" t="s">
        <v>2112</v>
      </c>
      <c r="C281" s="34">
        <f>+C17+C18+C19+C20+C21+C22+C33+C35+C41+C43+C45+C48+C50+C51+C68+C70+C72+C74+C76+C147+C148+C149+C150+C151+C152+C154+C155+C156+C159+C160+C163+C164+C166</f>
        <v>210776274.90000001</v>
      </c>
      <c r="D281" s="34">
        <f t="shared" ref="D281:BO281" si="0">+D17+D18+D19+D20+D21+D22+D33+D35+D41+D43+D45+D48+D50+D51+D68+D70+D72+D74+D76+D147+D148+D149+D150+D151+D152+D154+D155+D156+D159+D160+D163+D164+D166</f>
        <v>26573971.93</v>
      </c>
      <c r="E281" s="34">
        <f t="shared" si="0"/>
        <v>27430802</v>
      </c>
      <c r="F281" s="34">
        <f t="shared" si="0"/>
        <v>20654554.869999997</v>
      </c>
      <c r="G281" s="34">
        <f t="shared" si="0"/>
        <v>21322313</v>
      </c>
      <c r="H281" s="34">
        <f t="shared" si="0"/>
        <v>29285793.84</v>
      </c>
      <c r="I281" s="34">
        <f t="shared" si="0"/>
        <v>32079001.25</v>
      </c>
      <c r="J281" s="34">
        <f t="shared" si="0"/>
        <v>51234427.099999994</v>
      </c>
      <c r="K281" s="34">
        <f t="shared" si="0"/>
        <v>27802058.919999998</v>
      </c>
      <c r="L281" s="34">
        <f t="shared" si="0"/>
        <v>32860284.799999997</v>
      </c>
      <c r="M281" s="34">
        <f t="shared" si="0"/>
        <v>60723074.159999996</v>
      </c>
      <c r="N281" s="34">
        <f t="shared" si="0"/>
        <v>12571153.310000001</v>
      </c>
      <c r="O281" s="34">
        <f t="shared" si="0"/>
        <v>153478787.30000001</v>
      </c>
      <c r="P281" s="34">
        <f t="shared" si="0"/>
        <v>27748177.25</v>
      </c>
      <c r="Q281" s="34">
        <f t="shared" si="0"/>
        <v>53692268.350000001</v>
      </c>
      <c r="R281" s="34">
        <f t="shared" si="0"/>
        <v>56232515.479999997</v>
      </c>
      <c r="S281" s="34">
        <f t="shared" si="0"/>
        <v>30483186.57</v>
      </c>
      <c r="T281" s="34">
        <f t="shared" si="0"/>
        <v>27997001.329999998</v>
      </c>
      <c r="U281" s="34">
        <f t="shared" si="0"/>
        <v>29728559.559999999</v>
      </c>
      <c r="V281" s="34">
        <f t="shared" si="0"/>
        <v>19639337.93</v>
      </c>
      <c r="W281" s="34">
        <f t="shared" si="0"/>
        <v>235042996.94</v>
      </c>
      <c r="X281" s="34">
        <f t="shared" si="0"/>
        <v>25710168.16</v>
      </c>
      <c r="Y281" s="34">
        <f t="shared" si="0"/>
        <v>43292337.700000003</v>
      </c>
      <c r="Z281" s="34">
        <f t="shared" si="0"/>
        <v>36212176.25</v>
      </c>
      <c r="AA281" s="34">
        <f t="shared" si="0"/>
        <v>20086527.899999999</v>
      </c>
      <c r="AB281" s="34">
        <f t="shared" si="0"/>
        <v>21039959.100000001</v>
      </c>
      <c r="AC281" s="34">
        <f t="shared" si="0"/>
        <v>22902922</v>
      </c>
      <c r="AD281" s="34">
        <f t="shared" si="0"/>
        <v>66106315.729999997</v>
      </c>
      <c r="AE281" s="34">
        <f t="shared" si="0"/>
        <v>20401192.920000002</v>
      </c>
      <c r="AF281" s="34">
        <f t="shared" si="0"/>
        <v>23854801.100000001</v>
      </c>
      <c r="AG281" s="34">
        <f t="shared" si="0"/>
        <v>38690647.700000003</v>
      </c>
      <c r="AH281" s="34">
        <f t="shared" si="0"/>
        <v>42418235.370000005</v>
      </c>
      <c r="AI281" s="34">
        <f t="shared" si="0"/>
        <v>26539999.09</v>
      </c>
      <c r="AJ281" s="34">
        <f t="shared" si="0"/>
        <v>18636877.780000001</v>
      </c>
      <c r="AK281" s="34">
        <f t="shared" si="0"/>
        <v>450880453.19</v>
      </c>
      <c r="AL281" s="34">
        <f t="shared" si="0"/>
        <v>25993843.969999999</v>
      </c>
      <c r="AM281" s="34">
        <f t="shared" si="0"/>
        <v>23580613</v>
      </c>
      <c r="AN281" s="34">
        <f t="shared" si="0"/>
        <v>45087051.549999997</v>
      </c>
      <c r="AO281" s="34">
        <f t="shared" si="0"/>
        <v>45337329.789999999</v>
      </c>
      <c r="AP281" s="34">
        <f t="shared" si="0"/>
        <v>28559339.450000003</v>
      </c>
      <c r="AQ281" s="34">
        <f t="shared" si="0"/>
        <v>15043219.800000001</v>
      </c>
      <c r="AR281" s="34">
        <f t="shared" si="0"/>
        <v>109340780.56</v>
      </c>
      <c r="AS281" s="34">
        <f t="shared" si="0"/>
        <v>28235804.100000001</v>
      </c>
      <c r="AT281" s="34">
        <f t="shared" si="0"/>
        <v>54609744.450000003</v>
      </c>
      <c r="AU281" s="34">
        <f t="shared" si="0"/>
        <v>43584387.960000001</v>
      </c>
      <c r="AV281" s="34">
        <f t="shared" si="0"/>
        <v>26556288.670000002</v>
      </c>
      <c r="AW281" s="34">
        <f t="shared" si="0"/>
        <v>17615274.73</v>
      </c>
      <c r="AX281" s="34">
        <f t="shared" si="0"/>
        <v>30736647.920000002</v>
      </c>
      <c r="AY281" s="34">
        <f t="shared" si="0"/>
        <v>23046286.41</v>
      </c>
      <c r="AZ281" s="34">
        <f t="shared" si="0"/>
        <v>23978318.399999999</v>
      </c>
      <c r="BA281" s="34">
        <f t="shared" si="0"/>
        <v>109906765.72</v>
      </c>
      <c r="BB281" s="34">
        <f t="shared" si="0"/>
        <v>22651137.100000001</v>
      </c>
      <c r="BC281" s="34">
        <f t="shared" si="0"/>
        <v>224740269.86000001</v>
      </c>
      <c r="BD281" s="34">
        <f t="shared" si="0"/>
        <v>67418176.159999996</v>
      </c>
      <c r="BE281" s="34">
        <f t="shared" si="0"/>
        <v>22408590.030000001</v>
      </c>
      <c r="BF281" s="34">
        <f t="shared" si="0"/>
        <v>31699727.709999997</v>
      </c>
      <c r="BG281" s="34">
        <f t="shared" si="0"/>
        <v>171592185.92000002</v>
      </c>
      <c r="BH281" s="34">
        <f t="shared" si="0"/>
        <v>20607490.16</v>
      </c>
      <c r="BI281" s="34">
        <f t="shared" si="0"/>
        <v>17427079</v>
      </c>
      <c r="BJ281" s="34">
        <f t="shared" si="0"/>
        <v>23980737.609999999</v>
      </c>
      <c r="BK281" s="34">
        <f t="shared" si="0"/>
        <v>23929312.969999999</v>
      </c>
      <c r="BL281" s="34">
        <f t="shared" si="0"/>
        <v>159499914.74000001</v>
      </c>
      <c r="BM281" s="34">
        <f t="shared" si="0"/>
        <v>45910802.039999999</v>
      </c>
      <c r="BN281" s="34">
        <f t="shared" si="0"/>
        <v>30144682.449999999</v>
      </c>
      <c r="BO281" s="34">
        <f t="shared" si="0"/>
        <v>52662484.680000007</v>
      </c>
      <c r="BP281" s="34">
        <f t="shared" ref="BP281:CL281" si="1">+BP17+BP18+BP19+BP20+BP21+BP22+BP33+BP35+BP41+BP43+BP45+BP48+BP50+BP51+BP68+BP70+BP72+BP74+BP76+BP147+BP148+BP149+BP150+BP151+BP152+BP154+BP155+BP156+BP159+BP160+BP163+BP164+BP166</f>
        <v>35061284.840000004</v>
      </c>
      <c r="BQ281" s="34">
        <f t="shared" si="1"/>
        <v>29147835.479999997</v>
      </c>
      <c r="BR281" s="34">
        <f t="shared" si="1"/>
        <v>770214719.90999997</v>
      </c>
      <c r="BS281" s="34">
        <f t="shared" si="1"/>
        <v>34563844.82</v>
      </c>
      <c r="BT281" s="34">
        <f t="shared" si="1"/>
        <v>40756840.18</v>
      </c>
      <c r="BU281" s="34">
        <f t="shared" si="1"/>
        <v>130559327.59</v>
      </c>
      <c r="BV281" s="34">
        <f t="shared" si="1"/>
        <v>9507007.3499999996</v>
      </c>
      <c r="BW281" s="34">
        <f t="shared" si="1"/>
        <v>27633318.109999999</v>
      </c>
      <c r="BX281" s="34">
        <f t="shared" si="1"/>
        <v>84295428.099999994</v>
      </c>
      <c r="BY281" s="34">
        <f t="shared" si="1"/>
        <v>21394689.43</v>
      </c>
      <c r="BZ281" s="34">
        <f t="shared" si="1"/>
        <v>25304715</v>
      </c>
      <c r="CA281" s="34">
        <f t="shared" si="1"/>
        <v>27154831.169999998</v>
      </c>
      <c r="CB281" s="34">
        <f t="shared" si="1"/>
        <v>33283161.579999998</v>
      </c>
      <c r="CC281" s="34">
        <f t="shared" si="1"/>
        <v>75715582.930000007</v>
      </c>
      <c r="CD281" s="34">
        <f t="shared" si="1"/>
        <v>38739378.439999998</v>
      </c>
      <c r="CE281" s="34">
        <f t="shared" si="1"/>
        <v>65670315.339999996</v>
      </c>
      <c r="CF281" s="34">
        <f t="shared" si="1"/>
        <v>24062958.399999999</v>
      </c>
      <c r="CG281" s="34">
        <f t="shared" si="1"/>
        <v>21605496.940000001</v>
      </c>
      <c r="CH281" s="34">
        <f t="shared" si="1"/>
        <v>23477709.91</v>
      </c>
      <c r="CI281" s="34">
        <f t="shared" si="1"/>
        <v>20908764.68</v>
      </c>
      <c r="CJ281" s="34">
        <f t="shared" si="1"/>
        <v>92581783.879999995</v>
      </c>
      <c r="CK281" s="34">
        <f t="shared" si="1"/>
        <v>19616616.43</v>
      </c>
      <c r="CL281" s="34">
        <f t="shared" si="1"/>
        <v>17160482.289999999</v>
      </c>
    </row>
    <row r="282" spans="1:94">
      <c r="B282" s="36" t="s">
        <v>2113</v>
      </c>
      <c r="C282" s="34">
        <f>+C86+C87+C88+C89+C90+C91+C92+C93+C94+C95+C96+C97+C98+C99+C100+C101+C102+C103+C104+C105+C106+C107+C108+C109+C110+C111+C112+C113+C114+C115+C116+C117+C118+C127+C128+C129+C130+C131+C132+C133+C134+C136+C137+C138+C139+C140+C141+C143+C144+C145+C146</f>
        <v>96322510.090000004</v>
      </c>
      <c r="D282" s="34">
        <f t="shared" ref="D282:BO282" si="2">+D86+D87+D88+D89+D90+D91+D92+D93+D94+D95+D96+D97+D98+D99+D100+D101+D102+D103+D104+D105+D106+D107+D108+D109+D110+D111+D112+D113+D114+D115+D116+D117+D118+D127+D128+D129+D130+D131+D132+D133+D134+D136+D137+D138+D139+D140+D141+D143+D144+D145+D146</f>
        <v>14762462.700000001</v>
      </c>
      <c r="E282" s="34">
        <f t="shared" si="2"/>
        <v>16851386.490000002</v>
      </c>
      <c r="F282" s="34">
        <f t="shared" si="2"/>
        <v>11411348.470000001</v>
      </c>
      <c r="G282" s="34">
        <f t="shared" si="2"/>
        <v>6797425.7199999997</v>
      </c>
      <c r="H282" s="34">
        <f t="shared" si="2"/>
        <v>16819790.599999998</v>
      </c>
      <c r="I282" s="34">
        <f t="shared" si="2"/>
        <v>18888858.939999998</v>
      </c>
      <c r="J282" s="34">
        <f t="shared" si="2"/>
        <v>43430134.469999999</v>
      </c>
      <c r="K282" s="34">
        <f t="shared" si="2"/>
        <v>16260809.720000003</v>
      </c>
      <c r="L282" s="34">
        <f t="shared" si="2"/>
        <v>14536998.409999998</v>
      </c>
      <c r="M282" s="34">
        <f t="shared" si="2"/>
        <v>61573478.829999998</v>
      </c>
      <c r="N282" s="34">
        <f t="shared" si="2"/>
        <v>4792094.8900000006</v>
      </c>
      <c r="O282" s="34">
        <f t="shared" si="2"/>
        <v>133667147.42999999</v>
      </c>
      <c r="P282" s="34">
        <f t="shared" si="2"/>
        <v>23888262.25</v>
      </c>
      <c r="Q282" s="34">
        <f t="shared" si="2"/>
        <v>36038732.390000001</v>
      </c>
      <c r="R282" s="34">
        <f t="shared" si="2"/>
        <v>33548739.41</v>
      </c>
      <c r="S282" s="34">
        <f t="shared" si="2"/>
        <v>17912637.170000002</v>
      </c>
      <c r="T282" s="34">
        <f t="shared" si="2"/>
        <v>20017092.510000002</v>
      </c>
      <c r="U282" s="34">
        <f t="shared" si="2"/>
        <v>15288239.039999999</v>
      </c>
      <c r="V282" s="34">
        <f t="shared" si="2"/>
        <v>7916848.2599999998</v>
      </c>
      <c r="W282" s="34">
        <f t="shared" si="2"/>
        <v>163748916.53999999</v>
      </c>
      <c r="X282" s="34">
        <f t="shared" si="2"/>
        <v>17955712.289999999</v>
      </c>
      <c r="Y282" s="34">
        <f t="shared" si="2"/>
        <v>24881072.34</v>
      </c>
      <c r="Z282" s="34">
        <f t="shared" si="2"/>
        <v>22524728.979999997</v>
      </c>
      <c r="AA282" s="34">
        <f t="shared" si="2"/>
        <v>7985284.1600000001</v>
      </c>
      <c r="AB282" s="34">
        <f t="shared" si="2"/>
        <v>13159025.68</v>
      </c>
      <c r="AC282" s="34">
        <f t="shared" si="2"/>
        <v>4318418.03</v>
      </c>
      <c r="AD282" s="34">
        <f t="shared" si="2"/>
        <v>42342805.129999995</v>
      </c>
      <c r="AE282" s="34">
        <f t="shared" si="2"/>
        <v>7417035.9600000009</v>
      </c>
      <c r="AF282" s="34">
        <f t="shared" si="2"/>
        <v>18471020.219999999</v>
      </c>
      <c r="AG282" s="34">
        <f t="shared" si="2"/>
        <v>17571922.210000001</v>
      </c>
      <c r="AH282" s="34">
        <f t="shared" si="2"/>
        <v>32620345.389999997</v>
      </c>
      <c r="AI282" s="34">
        <f t="shared" si="2"/>
        <v>10482885.07</v>
      </c>
      <c r="AJ282" s="34">
        <f t="shared" si="2"/>
        <v>7656386.3300000001</v>
      </c>
      <c r="AK282" s="34">
        <f t="shared" si="2"/>
        <v>303975146.67999995</v>
      </c>
      <c r="AL282" s="34">
        <f t="shared" si="2"/>
        <v>11256906.439999999</v>
      </c>
      <c r="AM282" s="34">
        <f t="shared" si="2"/>
        <v>7561289.7599999998</v>
      </c>
      <c r="AN282" s="34">
        <f t="shared" si="2"/>
        <v>19714026.879999995</v>
      </c>
      <c r="AO282" s="34">
        <f t="shared" si="2"/>
        <v>17264137.310000002</v>
      </c>
      <c r="AP282" s="34">
        <f t="shared" si="2"/>
        <v>16548611.75</v>
      </c>
      <c r="AQ282" s="34">
        <f t="shared" si="2"/>
        <v>6037351.8099999996</v>
      </c>
      <c r="AR282" s="34">
        <f t="shared" si="2"/>
        <v>103861041.39999998</v>
      </c>
      <c r="AS282" s="34">
        <f t="shared" si="2"/>
        <v>14699439.479999997</v>
      </c>
      <c r="AT282" s="34">
        <f t="shared" si="2"/>
        <v>25748483.239999998</v>
      </c>
      <c r="AU282" s="34">
        <f t="shared" si="2"/>
        <v>28539804.799999997</v>
      </c>
      <c r="AV282" s="34">
        <f t="shared" si="2"/>
        <v>12881677.190000001</v>
      </c>
      <c r="AW282" s="34">
        <f t="shared" si="2"/>
        <v>6223255.3799999999</v>
      </c>
      <c r="AX282" s="34">
        <f t="shared" si="2"/>
        <v>9779567.3800000008</v>
      </c>
      <c r="AY282" s="34">
        <f t="shared" si="2"/>
        <v>11327102.639999999</v>
      </c>
      <c r="AZ282" s="34">
        <f t="shared" si="2"/>
        <v>11539739.119999999</v>
      </c>
      <c r="BA282" s="34">
        <f t="shared" si="2"/>
        <v>82966690.310000002</v>
      </c>
      <c r="BB282" s="34">
        <f t="shared" si="2"/>
        <v>8526201.0300000012</v>
      </c>
      <c r="BC282" s="34">
        <f t="shared" si="2"/>
        <v>104493963.38</v>
      </c>
      <c r="BD282" s="34">
        <f t="shared" si="2"/>
        <v>52335398.990000002</v>
      </c>
      <c r="BE282" s="34">
        <f t="shared" si="2"/>
        <v>18791152.59</v>
      </c>
      <c r="BF282" s="34">
        <f t="shared" si="2"/>
        <v>14229095.550000001</v>
      </c>
      <c r="BG282" s="34">
        <f t="shared" si="2"/>
        <v>70892365.109999999</v>
      </c>
      <c r="BH282" s="34">
        <f t="shared" si="2"/>
        <v>9413955.7599999998</v>
      </c>
      <c r="BI282" s="34">
        <f t="shared" si="2"/>
        <v>6902452.4500000002</v>
      </c>
      <c r="BJ282" s="34">
        <f t="shared" si="2"/>
        <v>18277308.960000001</v>
      </c>
      <c r="BK282" s="34">
        <f t="shared" si="2"/>
        <v>10130150.59</v>
      </c>
      <c r="BL282" s="34">
        <f t="shared" si="2"/>
        <v>83625750.640000001</v>
      </c>
      <c r="BM282" s="34">
        <f t="shared" si="2"/>
        <v>34067265.060000002</v>
      </c>
      <c r="BN282" s="34">
        <f t="shared" si="2"/>
        <v>22730959.220000006</v>
      </c>
      <c r="BO282" s="34">
        <f t="shared" si="2"/>
        <v>31901647.089999996</v>
      </c>
      <c r="BP282" s="34">
        <f t="shared" ref="BP282:CL282" si="3">+BP86+BP87+BP88+BP89+BP90+BP91+BP92+BP93+BP94+BP95+BP96+BP97+BP98+BP99+BP100+BP101+BP102+BP103+BP104+BP105+BP106+BP107+BP108+BP109+BP110+BP111+BP112+BP113+BP114+BP115+BP116+BP117+BP118+BP127+BP128+BP129+BP130+BP131+BP132+BP133+BP134+BP136+BP137+BP138+BP139+BP140+BP141+BP143+BP144+BP145+BP146</f>
        <v>21007408.780000001</v>
      </c>
      <c r="BQ282" s="34">
        <f t="shared" si="3"/>
        <v>19999439.829999998</v>
      </c>
      <c r="BR282" s="34">
        <f t="shared" si="3"/>
        <v>404971013.55000001</v>
      </c>
      <c r="BS282" s="34">
        <f t="shared" si="3"/>
        <v>41484141.38000001</v>
      </c>
      <c r="BT282" s="34">
        <f t="shared" si="3"/>
        <v>37508604.510000005</v>
      </c>
      <c r="BU282" s="34">
        <f t="shared" si="3"/>
        <v>117422292.08</v>
      </c>
      <c r="BV282" s="34">
        <f t="shared" si="3"/>
        <v>17007001.189999998</v>
      </c>
      <c r="BW282" s="34">
        <f t="shared" si="3"/>
        <v>32778218.139999997</v>
      </c>
      <c r="BX282" s="34">
        <f t="shared" si="3"/>
        <v>53331439.710000001</v>
      </c>
      <c r="BY282" s="34">
        <f t="shared" si="3"/>
        <v>13701278.039999999</v>
      </c>
      <c r="BZ282" s="34">
        <f t="shared" si="3"/>
        <v>14407423.699999999</v>
      </c>
      <c r="CA282" s="34">
        <f t="shared" si="3"/>
        <v>21703018.649999999</v>
      </c>
      <c r="CB282" s="34">
        <f t="shared" si="3"/>
        <v>31818533.509999998</v>
      </c>
      <c r="CC282" s="34">
        <f t="shared" si="3"/>
        <v>63666481.760000005</v>
      </c>
      <c r="CD282" s="34">
        <f t="shared" si="3"/>
        <v>24786667.390000001</v>
      </c>
      <c r="CE282" s="34">
        <f t="shared" si="3"/>
        <v>58897513.00999999</v>
      </c>
      <c r="CF282" s="34">
        <f t="shared" si="3"/>
        <v>18358028.779999997</v>
      </c>
      <c r="CG282" s="34">
        <f t="shared" si="3"/>
        <v>16319608.1</v>
      </c>
      <c r="CH282" s="34">
        <f t="shared" si="3"/>
        <v>8979473.5399999991</v>
      </c>
      <c r="CI282" s="34">
        <f t="shared" si="3"/>
        <v>13157523.42</v>
      </c>
      <c r="CJ282" s="34">
        <f t="shared" si="3"/>
        <v>67668620.049999982</v>
      </c>
      <c r="CK282" s="34">
        <f t="shared" si="3"/>
        <v>14684134.99</v>
      </c>
      <c r="CL282" s="34">
        <f t="shared" si="3"/>
        <v>12307532.290000001</v>
      </c>
    </row>
    <row r="283" spans="1:94">
      <c r="B283" s="36" t="s">
        <v>2114</v>
      </c>
      <c r="C283" s="34">
        <f>SUBTOTAL(9,C281:C282)</f>
        <v>307098784.99000001</v>
      </c>
      <c r="D283" s="34">
        <f t="shared" ref="D283:BO283" si="4">SUBTOTAL(9,D281:D282)</f>
        <v>41336434.630000003</v>
      </c>
      <c r="E283" s="34">
        <f t="shared" si="4"/>
        <v>44282188.490000002</v>
      </c>
      <c r="F283" s="34">
        <f t="shared" si="4"/>
        <v>32065903.339999996</v>
      </c>
      <c r="G283" s="34">
        <f t="shared" si="4"/>
        <v>28119738.719999999</v>
      </c>
      <c r="H283" s="34">
        <f t="shared" si="4"/>
        <v>46105584.439999998</v>
      </c>
      <c r="I283" s="34">
        <f t="shared" si="4"/>
        <v>50967860.189999998</v>
      </c>
      <c r="J283" s="34">
        <f t="shared" si="4"/>
        <v>94664561.569999993</v>
      </c>
      <c r="K283" s="34">
        <f t="shared" si="4"/>
        <v>44062868.640000001</v>
      </c>
      <c r="L283" s="34">
        <f t="shared" si="4"/>
        <v>47397283.209999993</v>
      </c>
      <c r="M283" s="34">
        <f t="shared" si="4"/>
        <v>122296552.98999999</v>
      </c>
      <c r="N283" s="34">
        <f t="shared" si="4"/>
        <v>17363248.200000003</v>
      </c>
      <c r="O283" s="34">
        <f t="shared" si="4"/>
        <v>287145934.73000002</v>
      </c>
      <c r="P283" s="34">
        <f t="shared" si="4"/>
        <v>51636439.5</v>
      </c>
      <c r="Q283" s="34">
        <f t="shared" si="4"/>
        <v>89731000.74000001</v>
      </c>
      <c r="R283" s="34">
        <f t="shared" si="4"/>
        <v>89781254.890000001</v>
      </c>
      <c r="S283" s="34">
        <f t="shared" si="4"/>
        <v>48395823.740000002</v>
      </c>
      <c r="T283" s="34">
        <f t="shared" si="4"/>
        <v>48014093.840000004</v>
      </c>
      <c r="U283" s="34">
        <f t="shared" si="4"/>
        <v>45016798.599999994</v>
      </c>
      <c r="V283" s="34">
        <f t="shared" si="4"/>
        <v>27556186.189999998</v>
      </c>
      <c r="W283" s="34">
        <f t="shared" si="4"/>
        <v>398791913.48000002</v>
      </c>
      <c r="X283" s="34">
        <f t="shared" si="4"/>
        <v>43665880.450000003</v>
      </c>
      <c r="Y283" s="34">
        <f t="shared" si="4"/>
        <v>68173410.040000007</v>
      </c>
      <c r="Z283" s="34">
        <f t="shared" si="4"/>
        <v>58736905.229999997</v>
      </c>
      <c r="AA283" s="34">
        <f t="shared" si="4"/>
        <v>28071812.059999999</v>
      </c>
      <c r="AB283" s="34">
        <f t="shared" si="4"/>
        <v>34198984.780000001</v>
      </c>
      <c r="AC283" s="34">
        <f t="shared" si="4"/>
        <v>27221340.030000001</v>
      </c>
      <c r="AD283" s="34">
        <f t="shared" si="4"/>
        <v>108449120.85999998</v>
      </c>
      <c r="AE283" s="34">
        <f t="shared" si="4"/>
        <v>27818228.880000003</v>
      </c>
      <c r="AF283" s="34">
        <f t="shared" si="4"/>
        <v>42325821.32</v>
      </c>
      <c r="AG283" s="34">
        <f t="shared" si="4"/>
        <v>56262569.910000004</v>
      </c>
      <c r="AH283" s="34">
        <f t="shared" si="4"/>
        <v>75038580.760000005</v>
      </c>
      <c r="AI283" s="34">
        <f t="shared" si="4"/>
        <v>37022884.159999996</v>
      </c>
      <c r="AJ283" s="34">
        <f t="shared" si="4"/>
        <v>26293264.109999999</v>
      </c>
      <c r="AK283" s="34">
        <f t="shared" si="4"/>
        <v>754855599.86999989</v>
      </c>
      <c r="AL283" s="34">
        <f t="shared" si="4"/>
        <v>37250750.409999996</v>
      </c>
      <c r="AM283" s="34">
        <f t="shared" si="4"/>
        <v>31141902.759999998</v>
      </c>
      <c r="AN283" s="34">
        <f t="shared" si="4"/>
        <v>64801078.429999992</v>
      </c>
      <c r="AO283" s="34">
        <f t="shared" si="4"/>
        <v>62601467.100000001</v>
      </c>
      <c r="AP283" s="34">
        <f t="shared" si="4"/>
        <v>45107951.200000003</v>
      </c>
      <c r="AQ283" s="34">
        <f t="shared" si="4"/>
        <v>21080571.609999999</v>
      </c>
      <c r="AR283" s="34">
        <f t="shared" si="4"/>
        <v>213201821.95999998</v>
      </c>
      <c r="AS283" s="34">
        <f t="shared" si="4"/>
        <v>42935243.579999998</v>
      </c>
      <c r="AT283" s="34">
        <f t="shared" si="4"/>
        <v>80358227.689999998</v>
      </c>
      <c r="AU283" s="34">
        <f t="shared" si="4"/>
        <v>72124192.75999999</v>
      </c>
      <c r="AV283" s="34">
        <f t="shared" si="4"/>
        <v>39437965.859999999</v>
      </c>
      <c r="AW283" s="34">
        <f t="shared" si="4"/>
        <v>23838530.109999999</v>
      </c>
      <c r="AX283" s="34">
        <f t="shared" si="4"/>
        <v>40516215.300000004</v>
      </c>
      <c r="AY283" s="34">
        <f t="shared" si="4"/>
        <v>34373389.049999997</v>
      </c>
      <c r="AZ283" s="34">
        <f t="shared" si="4"/>
        <v>35518057.519999996</v>
      </c>
      <c r="BA283" s="34">
        <f t="shared" si="4"/>
        <v>192873456.03</v>
      </c>
      <c r="BB283" s="34">
        <f t="shared" si="4"/>
        <v>31177338.130000003</v>
      </c>
      <c r="BC283" s="34">
        <f t="shared" si="4"/>
        <v>329234233.24000001</v>
      </c>
      <c r="BD283" s="34">
        <f t="shared" si="4"/>
        <v>119753575.15000001</v>
      </c>
      <c r="BE283" s="34">
        <f t="shared" si="4"/>
        <v>41199742.620000005</v>
      </c>
      <c r="BF283" s="34">
        <f t="shared" si="4"/>
        <v>45928823.259999998</v>
      </c>
      <c r="BG283" s="34">
        <f t="shared" si="4"/>
        <v>242484551.03000003</v>
      </c>
      <c r="BH283" s="34">
        <f t="shared" si="4"/>
        <v>30021445.920000002</v>
      </c>
      <c r="BI283" s="34">
        <f t="shared" si="4"/>
        <v>24329531.449999999</v>
      </c>
      <c r="BJ283" s="34">
        <f t="shared" si="4"/>
        <v>42258046.57</v>
      </c>
      <c r="BK283" s="34">
        <f t="shared" si="4"/>
        <v>34059463.560000002</v>
      </c>
      <c r="BL283" s="34">
        <f t="shared" si="4"/>
        <v>243125665.38</v>
      </c>
      <c r="BM283" s="34">
        <f t="shared" si="4"/>
        <v>79978067.099999994</v>
      </c>
      <c r="BN283" s="34">
        <f t="shared" si="4"/>
        <v>52875641.670000002</v>
      </c>
      <c r="BO283" s="34">
        <f t="shared" si="4"/>
        <v>84564131.770000011</v>
      </c>
      <c r="BP283" s="34">
        <f t="shared" ref="BP283:CL283" si="5">SUBTOTAL(9,BP281:BP282)</f>
        <v>56068693.620000005</v>
      </c>
      <c r="BQ283" s="34">
        <f t="shared" si="5"/>
        <v>49147275.309999995</v>
      </c>
      <c r="BR283" s="34">
        <f t="shared" si="5"/>
        <v>1175185733.46</v>
      </c>
      <c r="BS283" s="34">
        <f t="shared" si="5"/>
        <v>76047986.200000018</v>
      </c>
      <c r="BT283" s="34">
        <f t="shared" si="5"/>
        <v>78265444.689999998</v>
      </c>
      <c r="BU283" s="34">
        <f t="shared" si="5"/>
        <v>247981619.67000002</v>
      </c>
      <c r="BV283" s="34">
        <f t="shared" si="5"/>
        <v>26514008.539999999</v>
      </c>
      <c r="BW283" s="34">
        <f t="shared" si="5"/>
        <v>60411536.25</v>
      </c>
      <c r="BX283" s="34">
        <f t="shared" si="5"/>
        <v>137626867.81</v>
      </c>
      <c r="BY283" s="34">
        <f t="shared" si="5"/>
        <v>35095967.469999999</v>
      </c>
      <c r="BZ283" s="34">
        <f t="shared" si="5"/>
        <v>39712138.700000003</v>
      </c>
      <c r="CA283" s="34">
        <f t="shared" si="5"/>
        <v>48857849.819999993</v>
      </c>
      <c r="CB283" s="34">
        <f t="shared" si="5"/>
        <v>65101695.089999996</v>
      </c>
      <c r="CC283" s="34">
        <f t="shared" si="5"/>
        <v>139382064.69</v>
      </c>
      <c r="CD283" s="34">
        <f t="shared" si="5"/>
        <v>63526045.829999998</v>
      </c>
      <c r="CE283" s="34">
        <f t="shared" si="5"/>
        <v>124567828.34999999</v>
      </c>
      <c r="CF283" s="34">
        <f t="shared" si="5"/>
        <v>42420987.179999992</v>
      </c>
      <c r="CG283" s="34">
        <f t="shared" si="5"/>
        <v>37925105.039999999</v>
      </c>
      <c r="CH283" s="34">
        <f t="shared" si="5"/>
        <v>32457183.449999999</v>
      </c>
      <c r="CI283" s="34">
        <f t="shared" si="5"/>
        <v>34066288.100000001</v>
      </c>
      <c r="CJ283" s="34">
        <f t="shared" si="5"/>
        <v>160250403.92999998</v>
      </c>
      <c r="CK283" s="34">
        <f t="shared" si="5"/>
        <v>34300751.420000002</v>
      </c>
      <c r="CL283" s="34">
        <f t="shared" si="5"/>
        <v>29468014.579999998</v>
      </c>
    </row>
  </sheetData>
  <mergeCells count="2">
    <mergeCell ref="A2:A4"/>
    <mergeCell ref="B2:B4"/>
  </mergeCells>
  <conditionalFormatting sqref="CN1:CN1048576 A5:A1048576 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Result_Risk7</vt:lpstr>
      <vt:lpstr>รายละเอียด</vt:lpstr>
      <vt:lpstr>Cost</vt:lpstr>
      <vt:lpstr>คชจ. กย.65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VViP</dc:creator>
  <cp:lastModifiedBy>BD DELL</cp:lastModifiedBy>
  <dcterms:created xsi:type="dcterms:W3CDTF">2022-10-11T15:03:12Z</dcterms:created>
  <dcterms:modified xsi:type="dcterms:W3CDTF">2022-10-25T12:15:43Z</dcterms:modified>
</cp:coreProperties>
</file>